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9040" windowHeight="13740"/>
  </bookViews>
  <sheets>
    <sheet name="电子" sheetId="1" r:id="rId1"/>
    <sheet name="计算机" sheetId="2" r:id="rId2"/>
  </sheets>
  <definedNames>
    <definedName name="_xlnm._FilterDatabase" localSheetId="0" hidden="1">电子!$A$2:$C$53</definedName>
  </definedNames>
  <calcPr calcId="125725"/>
</workbook>
</file>

<file path=xl/calcChain.xml><?xml version="1.0" encoding="utf-8"?>
<calcChain xmlns="http://schemas.openxmlformats.org/spreadsheetml/2006/main">
  <c r="J33" i="1"/>
  <c r="J31"/>
  <c r="J30"/>
  <c r="J25"/>
  <c r="J8"/>
  <c r="J29" i="2"/>
  <c r="J24"/>
  <c r="J43"/>
  <c r="J39" l="1"/>
  <c r="J17" l="1"/>
  <c r="J7" i="1"/>
  <c r="J3"/>
  <c r="J15" l="1"/>
  <c r="J11" i="2" l="1"/>
  <c r="J40" i="1"/>
  <c r="J39" l="1"/>
  <c r="J6" l="1"/>
</calcChain>
</file>

<file path=xl/sharedStrings.xml><?xml version="1.0" encoding="utf-8"?>
<sst xmlns="http://schemas.openxmlformats.org/spreadsheetml/2006/main" count="648" uniqueCount="347">
  <si>
    <t>学号</t>
    <phoneticPr fontId="2" type="noConversion"/>
  </si>
  <si>
    <t>姓名</t>
    <phoneticPr fontId="2" type="noConversion"/>
  </si>
  <si>
    <t>信息与通信工程18研</t>
    <phoneticPr fontId="2" type="noConversion"/>
  </si>
  <si>
    <t>201830310002</t>
  </si>
  <si>
    <t>宋晓飞</t>
  </si>
  <si>
    <t>201830310003</t>
  </si>
  <si>
    <t>胡周伟</t>
  </si>
  <si>
    <t>201830310004</t>
  </si>
  <si>
    <t>李月</t>
  </si>
  <si>
    <t>201830310005</t>
  </si>
  <si>
    <t>于孟孟</t>
  </si>
  <si>
    <t>201830310006</t>
  </si>
  <si>
    <t>钟蕊</t>
  </si>
  <si>
    <t>201830310007</t>
  </si>
  <si>
    <t>张灿铎</t>
  </si>
  <si>
    <t>201830310008</t>
  </si>
  <si>
    <t>朱颖</t>
  </si>
  <si>
    <t>201830310009</t>
  </si>
  <si>
    <t>施晗</t>
  </si>
  <si>
    <t>201830310010</t>
  </si>
  <si>
    <t>光睿智</t>
  </si>
  <si>
    <t>201830310011</t>
  </si>
  <si>
    <t>吴斌</t>
  </si>
  <si>
    <t>201830310012</t>
  </si>
  <si>
    <t>陈守钊</t>
  </si>
  <si>
    <t>201830310013</t>
  </si>
  <si>
    <t>许恒</t>
  </si>
  <si>
    <t>201830310014</t>
  </si>
  <si>
    <t>李军</t>
  </si>
  <si>
    <t>201830310015</t>
  </si>
  <si>
    <t>朱训龙</t>
  </si>
  <si>
    <t>201830310016</t>
  </si>
  <si>
    <t>杨留辉</t>
  </si>
  <si>
    <t>201830310017</t>
  </si>
  <si>
    <t>于玄</t>
  </si>
  <si>
    <t>201830310018</t>
  </si>
  <si>
    <t>孟祥巧</t>
  </si>
  <si>
    <t>201830310019</t>
  </si>
  <si>
    <t>许彬楠</t>
  </si>
  <si>
    <t>201830310020</t>
  </si>
  <si>
    <t>安浩南</t>
  </si>
  <si>
    <t>201830310021</t>
  </si>
  <si>
    <t>林安石</t>
  </si>
  <si>
    <t>201830310022</t>
  </si>
  <si>
    <t>周帅燃</t>
  </si>
  <si>
    <t>201830310023</t>
  </si>
  <si>
    <t>范豪</t>
  </si>
  <si>
    <t>201830310024</t>
  </si>
  <si>
    <t>王磊</t>
  </si>
  <si>
    <t>201830310025</t>
  </si>
  <si>
    <t>吕玥齐</t>
  </si>
  <si>
    <t>201830310026</t>
  </si>
  <si>
    <t>付辉辉</t>
  </si>
  <si>
    <t>201830310027</t>
  </si>
  <si>
    <t>刘志强</t>
  </si>
  <si>
    <t>201830310028</t>
  </si>
  <si>
    <t>戴璐</t>
  </si>
  <si>
    <t>201830310029</t>
  </si>
  <si>
    <t>赵洪坛</t>
  </si>
  <si>
    <t>201830310030</t>
  </si>
  <si>
    <t>张哲铭</t>
  </si>
  <si>
    <t>201830310031</t>
  </si>
  <si>
    <t>丁莹</t>
  </si>
  <si>
    <t>201830310032</t>
  </si>
  <si>
    <t>周蓓</t>
  </si>
  <si>
    <t>201830310033</t>
  </si>
  <si>
    <t>刁金辉</t>
  </si>
  <si>
    <t>201830310034</t>
  </si>
  <si>
    <t>李昊</t>
  </si>
  <si>
    <t>201830310035</t>
  </si>
  <si>
    <t>米乐红</t>
  </si>
  <si>
    <t>201830310036</t>
  </si>
  <si>
    <t>王东</t>
  </si>
  <si>
    <t>201830310037</t>
  </si>
  <si>
    <t>丁雪莲</t>
  </si>
  <si>
    <t>201830310038</t>
  </si>
  <si>
    <t>黄海</t>
  </si>
  <si>
    <t>201830310039</t>
  </si>
  <si>
    <t>顾静</t>
  </si>
  <si>
    <t>201830310040</t>
  </si>
  <si>
    <t>陈华</t>
  </si>
  <si>
    <t>201830310041</t>
  </si>
  <si>
    <t>黄垚</t>
  </si>
  <si>
    <t>201830310042</t>
  </si>
  <si>
    <t>李启壮</t>
  </si>
  <si>
    <t>201830310043</t>
  </si>
  <si>
    <t>于帅</t>
  </si>
  <si>
    <t>201830310044</t>
  </si>
  <si>
    <t>甘茜</t>
  </si>
  <si>
    <t>201830310045</t>
  </si>
  <si>
    <t>李鑫</t>
  </si>
  <si>
    <t>201830310046</t>
  </si>
  <si>
    <t>周鹏</t>
  </si>
  <si>
    <t>201830310047</t>
  </si>
  <si>
    <t>张真真</t>
  </si>
  <si>
    <t>201830310048</t>
  </si>
  <si>
    <t>黄林媛</t>
  </si>
  <si>
    <t>201830310049</t>
  </si>
  <si>
    <t>梁怡飞</t>
  </si>
  <si>
    <t>201830310050</t>
  </si>
  <si>
    <t>吴昌芹</t>
  </si>
  <si>
    <t>201830310051</t>
  </si>
  <si>
    <t>何学诚</t>
  </si>
  <si>
    <t>计算机科学与技术18研</t>
    <phoneticPr fontId="2" type="noConversion"/>
  </si>
  <si>
    <t>201830310052</t>
  </si>
  <si>
    <t>秦喆</t>
  </si>
  <si>
    <t>201830310053</t>
  </si>
  <si>
    <t>唐粲人</t>
  </si>
  <si>
    <t>201830310054</t>
  </si>
  <si>
    <t>赵世阳</t>
  </si>
  <si>
    <t>201830310056</t>
  </si>
  <si>
    <t>孙一清</t>
  </si>
  <si>
    <t>201830310057</t>
  </si>
  <si>
    <t>郭顺杰</t>
  </si>
  <si>
    <t>201830310058</t>
  </si>
  <si>
    <t>梁顺利</t>
  </si>
  <si>
    <t>201830310059</t>
  </si>
  <si>
    <t>刘陈</t>
  </si>
  <si>
    <t>201830310060</t>
  </si>
  <si>
    <t>肖晓波</t>
  </si>
  <si>
    <t>201830310061</t>
  </si>
  <si>
    <t>曹振民</t>
  </si>
  <si>
    <t>201830310062</t>
  </si>
  <si>
    <t>郝刚</t>
  </si>
  <si>
    <t>201830310063</t>
  </si>
  <si>
    <t>程宇龙</t>
  </si>
  <si>
    <t>201830310064</t>
  </si>
  <si>
    <t>吴倩倩</t>
  </si>
  <si>
    <t>201830310065</t>
  </si>
  <si>
    <t>江倩</t>
  </si>
  <si>
    <t>201830310066</t>
  </si>
  <si>
    <t>李宜羲</t>
  </si>
  <si>
    <t>201830310067</t>
  </si>
  <si>
    <t>原静</t>
  </si>
  <si>
    <t>201830310068</t>
  </si>
  <si>
    <t>蔡佳彤</t>
  </si>
  <si>
    <t>201830310069</t>
  </si>
  <si>
    <t>沈晓琦</t>
  </si>
  <si>
    <t>201830310070</t>
  </si>
  <si>
    <t>吴杰</t>
  </si>
  <si>
    <t>201830310071</t>
  </si>
  <si>
    <t>郭元昊</t>
  </si>
  <si>
    <t>201830310072</t>
  </si>
  <si>
    <t>罗亚楠</t>
  </si>
  <si>
    <t>201830310073</t>
  </si>
  <si>
    <t>郭健</t>
  </si>
  <si>
    <t>201830310074</t>
  </si>
  <si>
    <t>徐锐</t>
  </si>
  <si>
    <t>201830310075</t>
  </si>
  <si>
    <t>周煜轩</t>
  </si>
  <si>
    <t>201830310076</t>
  </si>
  <si>
    <t>张方彬</t>
  </si>
  <si>
    <t>201830310077</t>
  </si>
  <si>
    <t>邬梦玉</t>
  </si>
  <si>
    <t>201830310078</t>
  </si>
  <si>
    <t>叶相宇</t>
  </si>
  <si>
    <t>201830310079</t>
  </si>
  <si>
    <t>梁海燕</t>
  </si>
  <si>
    <t>201830310080</t>
  </si>
  <si>
    <t>王长静</t>
  </si>
  <si>
    <t>201830310082</t>
  </si>
  <si>
    <t>常思维</t>
  </si>
  <si>
    <t>201830310083</t>
  </si>
  <si>
    <t>崔加晨</t>
  </si>
  <si>
    <t>201830310084</t>
  </si>
  <si>
    <t>金连超</t>
  </si>
  <si>
    <t>201830310085</t>
  </si>
  <si>
    <t>何世荣</t>
  </si>
  <si>
    <t>201830310086</t>
  </si>
  <si>
    <t>霍明玉</t>
  </si>
  <si>
    <t>201830310087</t>
  </si>
  <si>
    <t>王静</t>
  </si>
  <si>
    <t>201830310088</t>
  </si>
  <si>
    <t>胡联荣</t>
  </si>
  <si>
    <t>201830310089</t>
  </si>
  <si>
    <t>宋敏</t>
  </si>
  <si>
    <t>201830310090</t>
  </si>
  <si>
    <t>韩飞</t>
  </si>
  <si>
    <t>201830310091</t>
  </si>
  <si>
    <t>费若岚</t>
  </si>
  <si>
    <t>201830310092</t>
  </si>
  <si>
    <t>李艳祥</t>
  </si>
  <si>
    <t>201830310093</t>
  </si>
  <si>
    <t>赵倩歌</t>
  </si>
  <si>
    <t>201830310095</t>
  </si>
  <si>
    <t>胡沐宇</t>
  </si>
  <si>
    <t>201830310096</t>
  </si>
  <si>
    <t>李海燕</t>
  </si>
  <si>
    <t>201830310097</t>
  </si>
  <si>
    <t>翁兆琦</t>
  </si>
  <si>
    <t>201830310098</t>
  </si>
  <si>
    <t>王安</t>
  </si>
  <si>
    <t>201830310099</t>
  </si>
  <si>
    <t>周书丽</t>
  </si>
  <si>
    <t>201830310100</t>
  </si>
  <si>
    <t>杜晨光</t>
  </si>
  <si>
    <t>201830310101</t>
  </si>
  <si>
    <t>孙迎雪</t>
  </si>
  <si>
    <t>201830310102</t>
  </si>
  <si>
    <t>张新燕</t>
  </si>
  <si>
    <t>201830310103</t>
  </si>
  <si>
    <t>唐雪慧</t>
  </si>
  <si>
    <t>201830310104</t>
  </si>
  <si>
    <t>季翔</t>
  </si>
  <si>
    <t>201830310105</t>
  </si>
  <si>
    <t>钟涛</t>
  </si>
  <si>
    <t>201830310106</t>
  </si>
  <si>
    <t>周洁</t>
  </si>
  <si>
    <t>201830310107</t>
  </si>
  <si>
    <t>姜健伟</t>
  </si>
  <si>
    <t>201830310109</t>
  </si>
  <si>
    <t>王礼凯</t>
  </si>
  <si>
    <t>201830310110</t>
  </si>
  <si>
    <t>唐蕾</t>
  </si>
  <si>
    <t>201830310111</t>
  </si>
  <si>
    <t>万川</t>
  </si>
  <si>
    <t>201830310112</t>
  </si>
  <si>
    <t>焦姗姗</t>
  </si>
  <si>
    <t>201830310113</t>
  </si>
  <si>
    <t>柯健宇</t>
  </si>
  <si>
    <t>201830310114</t>
  </si>
  <si>
    <t>陈重庆</t>
  </si>
  <si>
    <t>201830310116</t>
  </si>
  <si>
    <t>赵益石</t>
  </si>
  <si>
    <t>201830310117</t>
  </si>
  <si>
    <t>徐璐</t>
  </si>
  <si>
    <t>201830310118</t>
  </si>
  <si>
    <t>张家慧</t>
  </si>
  <si>
    <t>201830310119</t>
  </si>
  <si>
    <t>吕世豪</t>
  </si>
  <si>
    <t>201830310120</t>
  </si>
  <si>
    <t>彭欣</t>
  </si>
  <si>
    <t>201830310121</t>
  </si>
  <si>
    <t>赵冉</t>
  </si>
  <si>
    <t>201830310122</t>
  </si>
  <si>
    <t>陈君华</t>
  </si>
  <si>
    <t>软件工程18研</t>
    <phoneticPr fontId="2" type="noConversion"/>
  </si>
  <si>
    <t>201830310123</t>
  </si>
  <si>
    <t>王倩云</t>
  </si>
  <si>
    <t>通信与信息系统18研</t>
    <phoneticPr fontId="2" type="noConversion"/>
  </si>
  <si>
    <t>201730310112</t>
  </si>
  <si>
    <t>张铁海</t>
  </si>
  <si>
    <t>系别</t>
    <phoneticPr fontId="2" type="noConversion"/>
  </si>
  <si>
    <t>所获省部级及以上奖项（注明颁发单位、时间、排名）</t>
  </si>
  <si>
    <t>公开（已见刊）发表论文（名称、刊物、时间、排名）</t>
  </si>
  <si>
    <t>发明专利授权（名称、时间、排名）</t>
  </si>
  <si>
    <t>社会实践</t>
  </si>
  <si>
    <t>科研及社会实践总得分</t>
  </si>
  <si>
    <t>打分排序</t>
  </si>
  <si>
    <t>“华为杯”第十六届数学建模，2019.12，三等奖，排第1，加12分</t>
    <phoneticPr fontId="2" type="noConversion"/>
  </si>
  <si>
    <t>“华为杯”第十六届数学建模，2019.12，三等奖，排第2，加8.4分</t>
    <phoneticPr fontId="2" type="noConversion"/>
  </si>
  <si>
    <t>“华为杯”第十六届数学建模，2019.12，二等奖，排第1，加16分</t>
    <phoneticPr fontId="2" type="noConversion"/>
  </si>
  <si>
    <t>“华为杯”第十六届数学建模，2019.12，二等奖，排第2，加11.2分</t>
    <phoneticPr fontId="2" type="noConversion"/>
  </si>
  <si>
    <t>“华为杯”第十六届数学建模，2019.12，三等奖，排第3，加6分</t>
    <phoneticPr fontId="2" type="noConversion"/>
  </si>
  <si>
    <t>“华为杯”第十六届数学建模，2019.12，二等奖，排第3，加8分</t>
    <phoneticPr fontId="2" type="noConversion"/>
  </si>
  <si>
    <t>国外普刊见刊，6分</t>
    <phoneticPr fontId="2" type="noConversion"/>
  </si>
  <si>
    <t>国外普刊见刊，6分</t>
    <phoneticPr fontId="2" type="noConversion"/>
  </si>
  <si>
    <t>期刊论文见刊，1.8分</t>
    <phoneticPr fontId="2" type="noConversion"/>
  </si>
  <si>
    <r>
      <t>1.“华为杯”第16届中国研究生，数学建模竞赛二等奖（教育部学位与研究生教育发展研究中心，2019.12，排名</t>
    </r>
    <r>
      <rPr>
        <sz val="11"/>
        <color indexed="8"/>
        <rFont val="等线"/>
        <family val="3"/>
        <charset val="134"/>
      </rPr>
      <t>3</t>
    </r>
    <r>
      <rPr>
        <sz val="11"/>
        <color indexed="8"/>
        <rFont val="等线"/>
        <family val="3"/>
        <charset val="134"/>
      </rPr>
      <t>，记</t>
    </r>
    <r>
      <rPr>
        <sz val="11"/>
        <color indexed="8"/>
        <rFont val="等线"/>
        <family val="3"/>
        <charset val="134"/>
      </rPr>
      <t>8</t>
    </r>
    <r>
      <rPr>
        <sz val="11"/>
        <color indexed="8"/>
        <rFont val="等线"/>
        <family val="3"/>
        <charset val="134"/>
      </rPr>
      <t>分</t>
    </r>
    <phoneticPr fontId="5" type="noConversion"/>
  </si>
  <si>
    <t>SCI 3区见刊，36分</t>
    <phoneticPr fontId="2" type="noConversion"/>
  </si>
  <si>
    <t>E类录用，4分</t>
    <phoneticPr fontId="2" type="noConversion"/>
  </si>
  <si>
    <t>SCI 4区见刊，24分</t>
    <phoneticPr fontId="2" type="noConversion"/>
  </si>
  <si>
    <t>专利实审，5分</t>
    <phoneticPr fontId="2" type="noConversion"/>
  </si>
  <si>
    <t>专利受理，2.5分</t>
    <phoneticPr fontId="2" type="noConversion"/>
  </si>
  <si>
    <t>专利受理，2.5分</t>
    <phoneticPr fontId="2" type="noConversion"/>
  </si>
  <si>
    <t>国外会议见刊，1.8分</t>
    <phoneticPr fontId="2" type="noConversion"/>
  </si>
  <si>
    <t>SCI 4区见刊，24分</t>
    <phoneticPr fontId="2" type="noConversion"/>
  </si>
  <si>
    <t>专利受理，2.5分</t>
    <phoneticPr fontId="2" type="noConversion"/>
  </si>
  <si>
    <t>EI见刊，20分</t>
    <phoneticPr fontId="2" type="noConversion"/>
  </si>
  <si>
    <t>国内核心期刊录用，4分.国外期刊见刊，6分</t>
    <phoneticPr fontId="2" type="noConversion"/>
  </si>
  <si>
    <t>国内核心期刊录用，4分</t>
    <phoneticPr fontId="2" type="noConversion"/>
  </si>
  <si>
    <t>国内核心期刊见刊，4分</t>
    <phoneticPr fontId="2" type="noConversion"/>
  </si>
  <si>
    <t>SCI 2区见刊，48分</t>
    <phoneticPr fontId="2" type="noConversion"/>
  </si>
  <si>
    <t>国内核心期刊录用，4分</t>
    <phoneticPr fontId="2" type="noConversion"/>
  </si>
  <si>
    <t>国内核心期刊录用，4分</t>
    <phoneticPr fontId="2" type="noConversion"/>
  </si>
  <si>
    <t>国外普刊见刊,6分</t>
    <phoneticPr fontId="2" type="noConversion"/>
  </si>
  <si>
    <t>国外普刊见刊，6分.国内期刊录用，4分</t>
    <phoneticPr fontId="2" type="noConversion"/>
  </si>
  <si>
    <t>国外期刊见刊，6分</t>
    <phoneticPr fontId="2" type="noConversion"/>
  </si>
  <si>
    <t>SCI 4区见刊，24分</t>
    <phoneticPr fontId="2" type="noConversion"/>
  </si>
  <si>
    <t>计算机工程与应用见刊，6分</t>
    <phoneticPr fontId="2" type="noConversion"/>
  </si>
  <si>
    <t>企业竞争模拟大赛三等奖，排第1，1分.上海市大学生创业决策仿真大赛，1.5分</t>
    <phoneticPr fontId="2" type="noConversion"/>
  </si>
  <si>
    <r>
      <t>人工智能大赛团体一等奖，</t>
    </r>
    <r>
      <rPr>
        <sz val="11"/>
        <color indexed="8"/>
        <rFont val="等线"/>
        <family val="3"/>
        <charset val="134"/>
      </rPr>
      <t>1分</t>
    </r>
    <phoneticPr fontId="2" type="noConversion"/>
  </si>
  <si>
    <r>
      <t>“宝山杯”人工智能创新大赛二等奖，排第1</t>
    </r>
    <r>
      <rPr>
        <sz val="11"/>
        <color indexed="8"/>
        <rFont val="等线"/>
        <family val="3"/>
        <charset val="134"/>
      </rPr>
      <t>,1.25分</t>
    </r>
    <phoneticPr fontId="2" type="noConversion"/>
  </si>
  <si>
    <t>“宝山杯”人工智能创新大赛二等奖，排第3,0.84分</t>
    <phoneticPr fontId="2" type="noConversion"/>
  </si>
  <si>
    <r>
      <t>“华为杯”第十六届数学建模，2019.12，三等奖，排第3，加6分</t>
    </r>
    <r>
      <rPr>
        <sz val="11"/>
        <color indexed="8"/>
        <rFont val="等线"/>
        <family val="3"/>
        <charset val="134"/>
      </rPr>
      <t>. 电子设计大赛全国总决赛二等奖，排名2,11.2分</t>
    </r>
    <phoneticPr fontId="2" type="noConversion"/>
  </si>
  <si>
    <r>
      <t>电子设计大赛初赛二等奖，排名3</t>
    </r>
    <r>
      <rPr>
        <sz val="11"/>
        <color indexed="8"/>
        <rFont val="等线"/>
        <family val="3"/>
        <charset val="134"/>
      </rPr>
      <t>,0.75分</t>
    </r>
    <phoneticPr fontId="2" type="noConversion"/>
  </si>
  <si>
    <t>卫生分数</t>
    <phoneticPr fontId="2" type="noConversion"/>
  </si>
  <si>
    <t>乒乓球赛,0.25分</t>
    <phoneticPr fontId="2" type="noConversion"/>
  </si>
  <si>
    <r>
      <t xml:space="preserve">支委 </t>
    </r>
    <r>
      <rPr>
        <sz val="11"/>
        <color indexed="8"/>
        <rFont val="等线"/>
        <family val="3"/>
        <charset val="134"/>
      </rPr>
      <t>2.5分</t>
    </r>
    <r>
      <rPr>
        <sz val="11"/>
        <color indexed="8"/>
        <rFont val="等线"/>
        <family val="3"/>
        <charset val="134"/>
      </rPr>
      <t xml:space="preserve">  乒乓球赛0.4分</t>
    </r>
    <phoneticPr fontId="2" type="noConversion"/>
  </si>
  <si>
    <t>乒乓球赛 0.25分</t>
    <phoneticPr fontId="2" type="noConversion"/>
  </si>
  <si>
    <t>乒乓球赛 0.3分</t>
    <phoneticPr fontId="2" type="noConversion"/>
  </si>
  <si>
    <t>世界海事大会 0.5分</t>
  </si>
  <si>
    <t>世界海事大会 0.5分</t>
    <phoneticPr fontId="2" type="noConversion"/>
  </si>
  <si>
    <t>乒乓球赛,0.25分 世界海事大会 0.5分</t>
    <phoneticPr fontId="2" type="noConversion"/>
  </si>
  <si>
    <t>乒乓球赛 0.4分 世界海事大会 0.5分</t>
    <phoneticPr fontId="2" type="noConversion"/>
  </si>
  <si>
    <t>中期座谈会,0.25分 世界海事大会 0.5分</t>
    <phoneticPr fontId="2" type="noConversion"/>
  </si>
  <si>
    <t>乒乓球赛 0.25分 世界海事大会 0.5分</t>
    <phoneticPr fontId="2" type="noConversion"/>
  </si>
  <si>
    <t>乒乓球赛,0.5分 世界海事大会 0.5分</t>
    <phoneticPr fontId="2" type="noConversion"/>
  </si>
  <si>
    <r>
      <t xml:space="preserve">党支部书记 </t>
    </r>
    <r>
      <rPr>
        <sz val="11"/>
        <color indexed="8"/>
        <rFont val="等线"/>
        <family val="3"/>
        <charset val="134"/>
      </rPr>
      <t>3.5分</t>
    </r>
    <r>
      <rPr>
        <sz val="11"/>
        <color indexed="8"/>
        <rFont val="等线"/>
        <family val="3"/>
        <charset val="134"/>
      </rPr>
      <t xml:space="preserve"> 世界海事大会 0.5分</t>
    </r>
    <phoneticPr fontId="2" type="noConversion"/>
  </si>
  <si>
    <r>
      <t xml:space="preserve">兼职辅导员 </t>
    </r>
    <r>
      <rPr>
        <sz val="11"/>
        <color indexed="8"/>
        <rFont val="等线"/>
        <family val="3"/>
        <charset val="134"/>
      </rPr>
      <t>4分</t>
    </r>
    <r>
      <rPr>
        <sz val="11"/>
        <color indexed="8"/>
        <rFont val="等线"/>
        <family val="3"/>
        <charset val="134"/>
      </rPr>
      <t xml:space="preserve"> 复试模拟 0.5分</t>
    </r>
    <r>
      <rPr>
        <sz val="11"/>
        <color indexed="8"/>
        <rFont val="等线"/>
        <family val="3"/>
        <charset val="134"/>
      </rPr>
      <t xml:space="preserve"> 世界海事大会 0.5分</t>
    </r>
    <phoneticPr fontId="2" type="noConversion"/>
  </si>
  <si>
    <t>校庆志愿者 0.5分</t>
  </si>
  <si>
    <t>校庆志愿者 0.5分</t>
    <phoneticPr fontId="2" type="noConversion"/>
  </si>
  <si>
    <r>
      <t xml:space="preserve">研究生会 </t>
    </r>
    <r>
      <rPr>
        <sz val="11"/>
        <color indexed="8"/>
        <rFont val="等线"/>
        <family val="3"/>
        <charset val="134"/>
      </rPr>
      <t>2.5分</t>
    </r>
    <r>
      <rPr>
        <sz val="11"/>
        <color indexed="8"/>
        <rFont val="等线"/>
        <family val="3"/>
        <charset val="134"/>
      </rPr>
      <t xml:space="preserve"> 校庆志愿者 0.5分</t>
    </r>
    <phoneticPr fontId="2" type="noConversion"/>
  </si>
  <si>
    <r>
      <t xml:space="preserve">辅导员助理 </t>
    </r>
    <r>
      <rPr>
        <sz val="11"/>
        <color indexed="8"/>
        <rFont val="等线"/>
        <family val="3"/>
        <charset val="134"/>
      </rPr>
      <t>3.5分</t>
    </r>
    <r>
      <rPr>
        <sz val="11"/>
        <color indexed="8"/>
        <rFont val="等线"/>
        <family val="3"/>
        <charset val="134"/>
      </rPr>
      <t xml:space="preserve">  乒乓球赛,0.25分 进博会1分 校庆志愿者 0.5分</t>
    </r>
    <phoneticPr fontId="2" type="noConversion"/>
  </si>
  <si>
    <r>
      <t xml:space="preserve">研究生会 </t>
    </r>
    <r>
      <rPr>
        <sz val="11"/>
        <color indexed="8"/>
        <rFont val="等线"/>
        <family val="3"/>
        <charset val="134"/>
      </rPr>
      <t>2.5分</t>
    </r>
    <r>
      <rPr>
        <sz val="11"/>
        <color indexed="8"/>
        <rFont val="等线"/>
        <family val="3"/>
        <charset val="134"/>
      </rPr>
      <t xml:space="preserve"> 进博会1分 校庆志愿者 0.5分</t>
    </r>
    <phoneticPr fontId="2" type="noConversion"/>
  </si>
  <si>
    <r>
      <t>辅导员助理 3</t>
    </r>
    <r>
      <rPr>
        <sz val="11"/>
        <color indexed="8"/>
        <rFont val="等线"/>
        <family val="3"/>
        <charset val="134"/>
      </rPr>
      <t>.5分</t>
    </r>
    <r>
      <rPr>
        <sz val="11"/>
        <color indexed="8"/>
        <rFont val="等线"/>
        <family val="3"/>
        <charset val="134"/>
      </rPr>
      <t xml:space="preserve">  复试模拟 0.5分</t>
    </r>
    <r>
      <rPr>
        <sz val="11"/>
        <color indexed="8"/>
        <rFont val="等线"/>
        <family val="3"/>
        <charset val="134"/>
      </rPr>
      <t xml:space="preserve"> 乒乓球赛,0.25分 世界海事大会 0.5分 进博会1分 校庆志愿者 0.5分</t>
    </r>
    <phoneticPr fontId="2" type="noConversion"/>
  </si>
  <si>
    <t>乒乓球赛,0.25分 校庆志愿者 0.5分</t>
    <phoneticPr fontId="2" type="noConversion"/>
  </si>
  <si>
    <r>
      <t>1.“华为杯”第16届中国研究生，数学建模竞赛三等奖（教育部学位与研究生教育发展研究中心，2019.12，排名1</t>
    </r>
    <r>
      <rPr>
        <sz val="11"/>
        <color indexed="8"/>
        <rFont val="等线"/>
        <family val="3"/>
        <charset val="134"/>
      </rPr>
      <t>，记</t>
    </r>
    <r>
      <rPr>
        <sz val="11"/>
        <color indexed="8"/>
        <rFont val="等线"/>
        <family val="3"/>
        <charset val="134"/>
      </rPr>
      <t>12</t>
    </r>
    <r>
      <rPr>
        <sz val="11"/>
        <color indexed="8"/>
        <rFont val="等线"/>
        <family val="3"/>
        <charset val="134"/>
      </rPr>
      <t>分</t>
    </r>
    <phoneticPr fontId="8" type="noConversion"/>
  </si>
  <si>
    <r>
      <t>1.“华为杯”第16届中国研究生，数学建模竞赛二等奖（教育部学位与研究生教育发展研究中心，2019.12，排名1</t>
    </r>
    <r>
      <rPr>
        <sz val="11"/>
        <color indexed="8"/>
        <rFont val="等线"/>
        <family val="3"/>
        <charset val="134"/>
      </rPr>
      <t>，记</t>
    </r>
    <r>
      <rPr>
        <sz val="11"/>
        <color indexed="8"/>
        <rFont val="等线"/>
        <family val="3"/>
        <charset val="134"/>
      </rPr>
      <t>16</t>
    </r>
    <r>
      <rPr>
        <sz val="11"/>
        <color indexed="8"/>
        <rFont val="等线"/>
        <family val="3"/>
        <charset val="134"/>
      </rPr>
      <t>分</t>
    </r>
    <phoneticPr fontId="8" type="noConversion"/>
  </si>
  <si>
    <r>
      <t>1.A Low Resource Consumption Clone Detection Method for Multi-Base Station Wireless Sensor Networks</t>
    </r>
    <r>
      <rPr>
        <sz val="11"/>
        <rFont val="等线"/>
        <family val="3"/>
        <charset val="134"/>
      </rPr>
      <t>,2020.</t>
    </r>
    <r>
      <rPr>
        <sz val="11"/>
        <rFont val="等线"/>
        <family val="3"/>
        <charset val="134"/>
      </rPr>
      <t>06 唐粲人</t>
    </r>
    <r>
      <rPr>
        <sz val="11"/>
        <rFont val="等线"/>
        <family val="3"/>
        <charset val="134"/>
      </rPr>
      <t>等，SCI 2区见刊，48分</t>
    </r>
    <r>
      <rPr>
        <sz val="11"/>
        <rFont val="等线"/>
        <family val="3"/>
        <charset val="134"/>
      </rPr>
      <t xml:space="preserve"> 2.</t>
    </r>
    <phoneticPr fontId="8" type="noConversion"/>
  </si>
  <si>
    <r>
      <t>1</t>
    </r>
    <r>
      <rPr>
        <sz val="11"/>
        <color indexed="8"/>
        <rFont val="等线"/>
        <family val="3"/>
        <charset val="134"/>
      </rPr>
      <t>.Robust Subspace Clustering via Latent Smooth Representation Clustering，肖晓波等，SCI 3区见刊，36分</t>
    </r>
    <phoneticPr fontId="8" type="noConversion"/>
  </si>
  <si>
    <t>1.Generative Adversarial Network Technologied and Applications in Computer Vision,SCI 4区见刊，24分 2.2.Comparison of Gradient Descent and Least Squares Algorithms in Deep
Model，EI，20分</t>
    <phoneticPr fontId="8" type="noConversion"/>
  </si>
  <si>
    <t>专利实审，2.5分.专利实审，2.5分</t>
    <phoneticPr fontId="2" type="noConversion"/>
  </si>
  <si>
    <r>
      <t>SCI 4区录用，记19分.SC</t>
    </r>
    <r>
      <rPr>
        <sz val="11"/>
        <color indexed="8"/>
        <rFont val="等线"/>
        <family val="3"/>
        <charset val="134"/>
      </rPr>
      <t>I</t>
    </r>
    <r>
      <rPr>
        <sz val="11"/>
        <color theme="1"/>
        <rFont val="等线"/>
        <family val="3"/>
        <charset val="134"/>
        <scheme val="minor"/>
      </rPr>
      <t>录用转见刊，记5分</t>
    </r>
    <phoneticPr fontId="2" type="noConversion"/>
  </si>
  <si>
    <r>
      <t>专利实审，2</t>
    </r>
    <r>
      <rPr>
        <sz val="11"/>
        <color indexed="8"/>
        <rFont val="等线"/>
        <family val="3"/>
        <charset val="134"/>
      </rPr>
      <t>.</t>
    </r>
    <r>
      <rPr>
        <sz val="11"/>
        <color theme="1"/>
        <rFont val="等线"/>
        <family val="3"/>
        <charset val="134"/>
        <scheme val="minor"/>
      </rPr>
      <t>5分</t>
    </r>
    <phoneticPr fontId="2" type="noConversion"/>
  </si>
  <si>
    <t>SCI 3区见刊，36分，SCI 2区见刊，48分</t>
    <phoneticPr fontId="2" type="noConversion"/>
  </si>
  <si>
    <t>科研及社会实践总得分</t>
    <phoneticPr fontId="9" type="noConversion"/>
  </si>
  <si>
    <t>奖学金等级</t>
    <phoneticPr fontId="9" type="noConversion"/>
  </si>
  <si>
    <t>一等奖</t>
    <phoneticPr fontId="9" type="noConversion"/>
  </si>
  <si>
    <t>二等奖</t>
    <phoneticPr fontId="9" type="noConversion"/>
  </si>
  <si>
    <t>三等奖</t>
    <phoneticPr fontId="9" type="noConversion"/>
  </si>
  <si>
    <t>四等奖</t>
    <phoneticPr fontId="9" type="noConversion"/>
  </si>
  <si>
    <t>奖学金等级</t>
    <phoneticPr fontId="2" type="noConversion"/>
  </si>
  <si>
    <t>一等奖</t>
    <phoneticPr fontId="2" type="noConversion"/>
  </si>
  <si>
    <t>二等奖</t>
    <phoneticPr fontId="2" type="noConversion"/>
  </si>
  <si>
    <t>三等奖</t>
    <phoneticPr fontId="2" type="noConversion"/>
  </si>
  <si>
    <t>四等奖</t>
    <phoneticPr fontId="2" type="noConversion"/>
  </si>
  <si>
    <t>1.Recognizing  novel  chemicals/drugs  for  anatomical  therapeutic  chemical  classes  with a heat  diffusion  algorithm ，SCI 2区见刊，48分
2.Prediction of Drug Side Effects with a Refined Negative Sample Selection Strategy，SCI 4区见刊，24分</t>
    <phoneticPr fontId="8" type="noConversion"/>
  </si>
  <si>
    <t>18级计算机系奖学金</t>
    <phoneticPr fontId="2" type="noConversion"/>
  </si>
  <si>
    <t>18级电子系奖学金</t>
    <phoneticPr fontId="2" type="noConversion"/>
  </si>
  <si>
    <t>1.A Novel Algorithm of Multi-AUVs Task Assignment and Path Planning Based on Biologically Inspired Neural Network Map，周蓓等，EI见刊，20分</t>
    <phoneticPr fontId="5" type="noConversion"/>
  </si>
  <si>
    <t>专业年级</t>
    <phoneticPr fontId="2" type="noConversion"/>
  </si>
  <si>
    <t>计算机应用，CSCD见刊 6分</t>
    <phoneticPr fontId="2" type="noConversion"/>
  </si>
  <si>
    <t>计算机应用与软件，CSCD录用，4分</t>
    <phoneticPr fontId="2" type="noConversion"/>
  </si>
  <si>
    <t>控制工程，CSCD录用，4分. 期刊论文见刊1.8分</t>
    <phoneticPr fontId="2" type="noConversion"/>
  </si>
  <si>
    <t>传感器与微系统，CSCD录用，4分，传感技术学报，D类见刊，6分</t>
    <phoneticPr fontId="2" type="noConversion"/>
  </si>
  <si>
    <t>计算机工程与应用，CSCD录用，4分</t>
    <phoneticPr fontId="2" type="noConversion"/>
  </si>
  <si>
    <t>计算机仿真，CSCD录用，4分</t>
    <phoneticPr fontId="2" type="noConversion"/>
  </si>
  <si>
    <r>
      <t>SCI 4区见刊，</t>
    </r>
    <r>
      <rPr>
        <sz val="11"/>
        <color indexed="8"/>
        <rFont val="等线"/>
        <family val="3"/>
        <charset val="134"/>
      </rPr>
      <t>5</t>
    </r>
    <r>
      <rPr>
        <sz val="11"/>
        <color theme="1"/>
        <rFont val="等线"/>
        <family val="3"/>
        <charset val="134"/>
        <scheme val="minor"/>
      </rPr>
      <t>分（已减去去年录用分数）</t>
    </r>
    <phoneticPr fontId="2" type="noConversion"/>
  </si>
  <si>
    <t>计算机辅助设计与图形学报，EI见刊，20分</t>
    <phoneticPr fontId="2" type="noConversion"/>
  </si>
  <si>
    <t>D类见刊，6分</t>
    <phoneticPr fontId="2" type="noConversion"/>
  </si>
  <si>
    <t>“华为杯”第十六届数学建模，2019.12，三等奖，排第1，加12分</t>
    <phoneticPr fontId="9" type="noConversion"/>
  </si>
  <si>
    <t>小型微型计算机系统，CSCD录用，4分</t>
    <phoneticPr fontId="2" type="noConversion"/>
  </si>
  <si>
    <t>“宝山杯”人工智能创新大赛二等奖，排第1,1.25分</t>
    <phoneticPr fontId="2" type="noConversion"/>
  </si>
  <si>
    <t>模式识别与人工智能，权威见刊，9分</t>
    <phoneticPr fontId="2" type="noConversion"/>
  </si>
  <si>
    <t>世界海事大会 0.5分，上马志愿者 0.5</t>
    <phoneticPr fontId="9" type="noConversion"/>
  </si>
  <si>
    <t>专利受理，2.5分.国内权威见刊，9分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</si>
</sst>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6">
    <font>
      <sz val="11"/>
      <color theme="1"/>
      <name val="等线"/>
      <charset val="134"/>
      <scheme val="minor"/>
    </font>
    <font>
      <sz val="11"/>
      <color indexed="8"/>
      <name val="等线"/>
      <family val="3"/>
      <charset val="134"/>
    </font>
    <font>
      <sz val="9"/>
      <name val="等线"/>
      <family val="3"/>
      <charset val="134"/>
    </font>
    <font>
      <sz val="10"/>
      <name val="Arial"/>
      <family val="2"/>
    </font>
    <font>
      <sz val="12"/>
      <name val="等线"/>
      <family val="3"/>
      <charset val="134"/>
    </font>
    <font>
      <sz val="9"/>
      <name val="等线"/>
      <family val="3"/>
      <charset val="134"/>
    </font>
    <font>
      <sz val="11"/>
      <name val="宋体"/>
      <family val="3"/>
      <charset val="134"/>
    </font>
    <font>
      <sz val="11"/>
      <name val="等线"/>
      <family val="3"/>
      <charset val="134"/>
    </font>
    <font>
      <sz val="9"/>
      <name val="等线"/>
      <family val="3"/>
      <charset val="134"/>
    </font>
    <font>
      <sz val="9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b/>
      <sz val="16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Border="0">
      <alignment vertical="center"/>
    </xf>
    <xf numFmtId="0" fontId="10" fillId="0" borderId="0">
      <alignment vertical="center"/>
    </xf>
  </cellStyleXfs>
  <cellXfs count="3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176" fontId="12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77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abSelected="1" zoomScale="85" zoomScaleNormal="85" workbookViewId="0">
      <selection activeCell="J39" sqref="J39"/>
    </sheetView>
  </sheetViews>
  <sheetFormatPr defaultRowHeight="13.5"/>
  <cols>
    <col min="1" max="1" width="19.125" bestFit="1" customWidth="1"/>
    <col min="2" max="2" width="15.125" customWidth="1"/>
    <col min="3" max="3" width="10.125" customWidth="1"/>
    <col min="4" max="4" width="10.625" customWidth="1"/>
    <col min="5" max="5" width="21.375" bestFit="1" customWidth="1"/>
    <col min="6" max="6" width="18.375" style="6" bestFit="1" customWidth="1"/>
    <col min="7" max="7" width="15.625" style="6" bestFit="1" customWidth="1"/>
    <col min="8" max="8" width="16.25" style="6" bestFit="1" customWidth="1"/>
    <col min="9" max="9" width="9" style="6" bestFit="1" customWidth="1"/>
    <col min="10" max="10" width="9" style="10" bestFit="1" customWidth="1"/>
    <col min="11" max="11" width="9.5" bestFit="1" customWidth="1"/>
  </cols>
  <sheetData>
    <row r="1" spans="1:12" ht="37.5" customHeight="1">
      <c r="A1" s="30" t="s">
        <v>329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58.5" customHeight="1">
      <c r="A2" s="18" t="s">
        <v>331</v>
      </c>
      <c r="B2" s="2" t="s">
        <v>0</v>
      </c>
      <c r="C2" s="2" t="s">
        <v>1</v>
      </c>
      <c r="D2" s="2" t="s">
        <v>242</v>
      </c>
      <c r="E2" s="3" t="s">
        <v>243</v>
      </c>
      <c r="F2" s="3" t="s">
        <v>244</v>
      </c>
      <c r="G2" s="4" t="s">
        <v>245</v>
      </c>
      <c r="H2" s="4" t="s">
        <v>246</v>
      </c>
      <c r="I2" s="4" t="s">
        <v>286</v>
      </c>
      <c r="J2" s="5" t="s">
        <v>247</v>
      </c>
      <c r="K2" s="3" t="s">
        <v>248</v>
      </c>
      <c r="L2" s="4" t="s">
        <v>322</v>
      </c>
    </row>
    <row r="3" spans="1:12" ht="40.5">
      <c r="A3" s="12" t="s">
        <v>2</v>
      </c>
      <c r="B3" s="13" t="s">
        <v>79</v>
      </c>
      <c r="C3" s="12" t="s">
        <v>80</v>
      </c>
      <c r="D3" s="2"/>
      <c r="E3" s="1" t="s">
        <v>250</v>
      </c>
      <c r="F3" s="18" t="s">
        <v>272</v>
      </c>
      <c r="G3" s="1"/>
      <c r="H3" s="18" t="s">
        <v>343</v>
      </c>
      <c r="I3" s="8">
        <v>2.7923076923076948</v>
      </c>
      <c r="J3" s="26">
        <f>79.03-19-0.84+1.25</f>
        <v>60.44</v>
      </c>
      <c r="K3" s="2">
        <v>1</v>
      </c>
      <c r="L3" s="2" t="s">
        <v>323</v>
      </c>
    </row>
    <row r="4" spans="1:12" ht="40.5">
      <c r="A4" s="12" t="s">
        <v>2</v>
      </c>
      <c r="B4" s="13" t="s">
        <v>59</v>
      </c>
      <c r="C4" s="12" t="s">
        <v>60</v>
      </c>
      <c r="D4" s="2"/>
      <c r="E4" s="1" t="s">
        <v>251</v>
      </c>
      <c r="F4" s="1" t="s">
        <v>278</v>
      </c>
      <c r="G4" s="1"/>
      <c r="H4" s="1"/>
      <c r="I4" s="8">
        <v>2</v>
      </c>
      <c r="J4" s="2">
        <v>42</v>
      </c>
      <c r="K4" s="2">
        <v>2</v>
      </c>
      <c r="L4" s="2" t="s">
        <v>323</v>
      </c>
    </row>
    <row r="5" spans="1:12" ht="40.5">
      <c r="A5" s="12" t="s">
        <v>2</v>
      </c>
      <c r="B5" s="13" t="s">
        <v>77</v>
      </c>
      <c r="C5" s="12" t="s">
        <v>78</v>
      </c>
      <c r="D5" s="2"/>
      <c r="E5" s="1" t="s">
        <v>249</v>
      </c>
      <c r="F5" s="1" t="s">
        <v>266</v>
      </c>
      <c r="G5" s="1"/>
      <c r="H5" s="14" t="s">
        <v>283</v>
      </c>
      <c r="I5" s="8">
        <v>2.7153846153846146</v>
      </c>
      <c r="J5" s="2">
        <v>39.56</v>
      </c>
      <c r="K5" s="2">
        <v>3</v>
      </c>
      <c r="L5" s="2" t="s">
        <v>323</v>
      </c>
    </row>
    <row r="6" spans="1:12" ht="135">
      <c r="A6" s="12" t="s">
        <v>2</v>
      </c>
      <c r="B6" s="13" t="s">
        <v>63</v>
      </c>
      <c r="C6" s="12" t="s">
        <v>64</v>
      </c>
      <c r="D6" s="2"/>
      <c r="E6" s="7" t="s">
        <v>258</v>
      </c>
      <c r="F6" s="17" t="s">
        <v>330</v>
      </c>
      <c r="G6" s="1"/>
      <c r="H6" s="1" t="s">
        <v>300</v>
      </c>
      <c r="I6" s="8">
        <v>2.3384615384615373</v>
      </c>
      <c r="J6" s="2">
        <f>8+20+0.5+2.34</f>
        <v>30.84</v>
      </c>
      <c r="K6" s="2">
        <v>4</v>
      </c>
      <c r="L6" s="2" t="s">
        <v>323</v>
      </c>
    </row>
    <row r="7" spans="1:12" ht="67.5">
      <c r="A7" s="12" t="s">
        <v>2</v>
      </c>
      <c r="B7" s="13" t="s">
        <v>97</v>
      </c>
      <c r="C7" s="12" t="s">
        <v>98</v>
      </c>
      <c r="D7" s="2"/>
      <c r="E7" s="14" t="s">
        <v>284</v>
      </c>
      <c r="F7" s="1"/>
      <c r="G7" s="1"/>
      <c r="H7" s="14" t="s">
        <v>288</v>
      </c>
      <c r="I7" s="8">
        <v>2.7076923076923052</v>
      </c>
      <c r="J7" s="2">
        <f>8+20+0.5+2.34</f>
        <v>30.84</v>
      </c>
      <c r="K7" s="2">
        <v>5</v>
      </c>
      <c r="L7" s="26" t="s">
        <v>323</v>
      </c>
    </row>
    <row r="8" spans="1:12" ht="40.5">
      <c r="A8" s="19" t="s">
        <v>2</v>
      </c>
      <c r="B8" s="20" t="s">
        <v>61</v>
      </c>
      <c r="C8" s="19" t="s">
        <v>62</v>
      </c>
      <c r="D8" s="21"/>
      <c r="E8" s="23" t="s">
        <v>250</v>
      </c>
      <c r="F8" s="22" t="s">
        <v>346</v>
      </c>
      <c r="G8" s="23"/>
      <c r="H8" s="23" t="s">
        <v>300</v>
      </c>
      <c r="I8" s="24">
        <v>2.0769230769230766</v>
      </c>
      <c r="J8" s="21">
        <f>8.4+9+2.5+0.5+2.08</f>
        <v>22.479999999999997</v>
      </c>
      <c r="K8" s="29">
        <v>6</v>
      </c>
      <c r="L8" s="29" t="s">
        <v>324</v>
      </c>
    </row>
    <row r="9" spans="1:12" ht="40.5">
      <c r="A9" s="12" t="s">
        <v>2</v>
      </c>
      <c r="B9" s="13" t="s">
        <v>33</v>
      </c>
      <c r="C9" s="12" t="s">
        <v>34</v>
      </c>
      <c r="D9" s="2"/>
      <c r="E9" s="1" t="s">
        <v>249</v>
      </c>
      <c r="F9" s="18" t="s">
        <v>340</v>
      </c>
      <c r="G9" s="1"/>
      <c r="H9" s="14" t="s">
        <v>281</v>
      </c>
      <c r="I9" s="8">
        <v>3</v>
      </c>
      <c r="J9" s="2">
        <v>22</v>
      </c>
      <c r="K9" s="2">
        <v>7</v>
      </c>
      <c r="L9" s="2" t="s">
        <v>324</v>
      </c>
    </row>
    <row r="10" spans="1:12" ht="15">
      <c r="A10" s="12" t="s">
        <v>2</v>
      </c>
      <c r="B10" s="13" t="s">
        <v>71</v>
      </c>
      <c r="C10" s="12" t="s">
        <v>72</v>
      </c>
      <c r="D10" s="2"/>
      <c r="E10" s="2"/>
      <c r="F10" s="1" t="s">
        <v>268</v>
      </c>
      <c r="G10" s="1"/>
      <c r="H10" s="1"/>
      <c r="I10" s="8">
        <v>1.9230769230769234</v>
      </c>
      <c r="J10" s="2">
        <v>21.92</v>
      </c>
      <c r="K10" s="2">
        <v>8</v>
      </c>
      <c r="L10" s="2" t="s">
        <v>324</v>
      </c>
    </row>
    <row r="11" spans="1:12" ht="15">
      <c r="A11" s="12" t="s">
        <v>2</v>
      </c>
      <c r="B11" s="13" t="s">
        <v>39</v>
      </c>
      <c r="C11" s="12" t="s">
        <v>40</v>
      </c>
      <c r="D11" s="2"/>
      <c r="E11" s="2"/>
      <c r="F11" s="1" t="s">
        <v>268</v>
      </c>
      <c r="G11" s="1"/>
      <c r="H11" s="1"/>
      <c r="I11" s="8">
        <v>1.8846153846153832</v>
      </c>
      <c r="J11" s="2">
        <v>21.88</v>
      </c>
      <c r="K11" s="2">
        <v>9</v>
      </c>
      <c r="L11" s="2" t="s">
        <v>324</v>
      </c>
    </row>
    <row r="12" spans="1:12" ht="54">
      <c r="A12" s="12" t="s">
        <v>2</v>
      </c>
      <c r="B12" s="13" t="s">
        <v>81</v>
      </c>
      <c r="C12" s="12" t="s">
        <v>82</v>
      </c>
      <c r="D12" s="2"/>
      <c r="E12" s="1" t="s">
        <v>249</v>
      </c>
      <c r="F12" s="1"/>
      <c r="G12" s="1"/>
      <c r="H12" s="14" t="s">
        <v>303</v>
      </c>
      <c r="I12" s="8">
        <v>2.3846153846153832</v>
      </c>
      <c r="J12" s="2">
        <v>19.63</v>
      </c>
      <c r="K12" s="2">
        <v>10</v>
      </c>
      <c r="L12" s="2" t="s">
        <v>324</v>
      </c>
    </row>
    <row r="13" spans="1:12" ht="40.5">
      <c r="A13" s="12" t="s">
        <v>2</v>
      </c>
      <c r="B13" s="13" t="s">
        <v>93</v>
      </c>
      <c r="C13" s="12" t="s">
        <v>94</v>
      </c>
      <c r="D13" s="2"/>
      <c r="E13" s="1" t="s">
        <v>251</v>
      </c>
      <c r="F13" s="1"/>
      <c r="G13" s="1"/>
      <c r="H13" s="1" t="s">
        <v>296</v>
      </c>
      <c r="I13" s="8">
        <v>1.8999999999999986</v>
      </c>
      <c r="J13" s="2">
        <v>18.649999999999999</v>
      </c>
      <c r="K13" s="2">
        <v>11</v>
      </c>
      <c r="L13" s="2" t="s">
        <v>324</v>
      </c>
    </row>
    <row r="14" spans="1:12" ht="40.5">
      <c r="A14" s="12" t="s">
        <v>2</v>
      </c>
      <c r="B14" s="13" t="s">
        <v>45</v>
      </c>
      <c r="C14" s="12" t="s">
        <v>46</v>
      </c>
      <c r="D14" s="2"/>
      <c r="E14" s="1" t="s">
        <v>251</v>
      </c>
      <c r="F14" s="1"/>
      <c r="G14" s="1"/>
      <c r="H14" s="1" t="s">
        <v>301</v>
      </c>
      <c r="I14" s="8">
        <v>2</v>
      </c>
      <c r="J14" s="2">
        <v>18.5</v>
      </c>
      <c r="K14" s="2">
        <v>12</v>
      </c>
      <c r="L14" s="2" t="s">
        <v>324</v>
      </c>
    </row>
    <row r="15" spans="1:12" ht="40.5">
      <c r="A15" s="19" t="s">
        <v>239</v>
      </c>
      <c r="B15" s="20" t="s">
        <v>240</v>
      </c>
      <c r="C15" s="19" t="s">
        <v>241</v>
      </c>
      <c r="D15" s="21"/>
      <c r="E15" s="23" t="s">
        <v>253</v>
      </c>
      <c r="F15" s="23" t="s">
        <v>276</v>
      </c>
      <c r="G15" s="23"/>
      <c r="H15" s="23"/>
      <c r="I15" s="27">
        <v>2.1800000000000002</v>
      </c>
      <c r="J15" s="21">
        <f>6+6+4+2.18</f>
        <v>18.18</v>
      </c>
      <c r="K15" s="2">
        <v>13</v>
      </c>
      <c r="L15" s="2" t="s">
        <v>324</v>
      </c>
    </row>
    <row r="16" spans="1:12" ht="40.5">
      <c r="A16" s="12" t="s">
        <v>2</v>
      </c>
      <c r="B16" s="13" t="s">
        <v>101</v>
      </c>
      <c r="C16" s="12" t="s">
        <v>102</v>
      </c>
      <c r="D16" s="2"/>
      <c r="E16" s="1" t="s">
        <v>252</v>
      </c>
      <c r="F16" s="18" t="s">
        <v>338</v>
      </c>
      <c r="G16" s="1"/>
      <c r="H16" s="1"/>
      <c r="I16" s="8">
        <v>1.8999999999999986</v>
      </c>
      <c r="J16" s="2">
        <v>18.100000000000001</v>
      </c>
      <c r="K16" s="2">
        <v>14</v>
      </c>
      <c r="L16" s="2" t="s">
        <v>324</v>
      </c>
    </row>
    <row r="17" spans="1:12" ht="40.5">
      <c r="A17" s="12" t="s">
        <v>2</v>
      </c>
      <c r="B17" s="13" t="s">
        <v>75</v>
      </c>
      <c r="C17" s="12" t="s">
        <v>76</v>
      </c>
      <c r="D17" s="2"/>
      <c r="E17" s="1" t="s">
        <v>249</v>
      </c>
      <c r="F17" s="1" t="s">
        <v>271</v>
      </c>
      <c r="G17" s="1"/>
      <c r="H17" s="1"/>
      <c r="I17" s="8">
        <v>1.6923076923076934</v>
      </c>
      <c r="J17" s="2">
        <v>17.690000000000001</v>
      </c>
      <c r="K17" s="2">
        <v>15</v>
      </c>
      <c r="L17" s="2" t="s">
        <v>324</v>
      </c>
    </row>
    <row r="18" spans="1:12" ht="40.5">
      <c r="A18" s="12" t="s">
        <v>2</v>
      </c>
      <c r="B18" s="13" t="s">
        <v>99</v>
      </c>
      <c r="C18" s="12" t="s">
        <v>100</v>
      </c>
      <c r="D18" s="2"/>
      <c r="E18" s="1" t="s">
        <v>252</v>
      </c>
      <c r="F18" s="1"/>
      <c r="G18" s="1" t="s">
        <v>267</v>
      </c>
      <c r="H18" s="1" t="s">
        <v>291</v>
      </c>
      <c r="I18" s="8">
        <v>2.8076923076923066</v>
      </c>
      <c r="J18" s="2">
        <v>17.010000000000002</v>
      </c>
      <c r="K18" s="2">
        <v>16</v>
      </c>
      <c r="L18" s="26" t="s">
        <v>325</v>
      </c>
    </row>
    <row r="19" spans="1:12" ht="40.5">
      <c r="A19" s="12" t="s">
        <v>2</v>
      </c>
      <c r="B19" s="13" t="s">
        <v>65</v>
      </c>
      <c r="C19" s="12" t="s">
        <v>66</v>
      </c>
      <c r="D19" s="2"/>
      <c r="E19" s="1" t="s">
        <v>250</v>
      </c>
      <c r="F19" s="1" t="s">
        <v>256</v>
      </c>
      <c r="G19" s="1"/>
      <c r="H19" s="1"/>
      <c r="I19" s="8">
        <v>1.9230769230769234</v>
      </c>
      <c r="J19" s="2">
        <v>16.32</v>
      </c>
      <c r="K19" s="2">
        <v>17</v>
      </c>
      <c r="L19" s="2" t="s">
        <v>325</v>
      </c>
    </row>
    <row r="20" spans="1:12" ht="40.5">
      <c r="A20" s="12" t="s">
        <v>2</v>
      </c>
      <c r="B20" s="13" t="s">
        <v>23</v>
      </c>
      <c r="C20" s="12" t="s">
        <v>24</v>
      </c>
      <c r="D20" s="2"/>
      <c r="E20" s="1" t="s">
        <v>254</v>
      </c>
      <c r="F20" s="1" t="s">
        <v>255</v>
      </c>
      <c r="G20" s="1"/>
      <c r="H20" s="1"/>
      <c r="I20" s="8">
        <v>2.2538461538461512</v>
      </c>
      <c r="J20" s="2">
        <v>16.25</v>
      </c>
      <c r="K20" s="2">
        <v>18</v>
      </c>
      <c r="L20" s="26" t="s">
        <v>325</v>
      </c>
    </row>
    <row r="21" spans="1:12" ht="40.5">
      <c r="A21" s="12" t="s">
        <v>2</v>
      </c>
      <c r="B21" s="13" t="s">
        <v>55</v>
      </c>
      <c r="C21" s="12" t="s">
        <v>56</v>
      </c>
      <c r="D21" s="2"/>
      <c r="E21" s="1" t="s">
        <v>254</v>
      </c>
      <c r="F21" s="1" t="s">
        <v>260</v>
      </c>
      <c r="G21" s="1"/>
      <c r="H21" s="1" t="s">
        <v>291</v>
      </c>
      <c r="I21" s="8">
        <v>2.6615384615384592</v>
      </c>
      <c r="J21" s="2">
        <v>15.16</v>
      </c>
      <c r="K21" s="2">
        <v>19</v>
      </c>
      <c r="L21" s="2" t="s">
        <v>325</v>
      </c>
    </row>
    <row r="22" spans="1:12" ht="81">
      <c r="A22" s="12" t="s">
        <v>2</v>
      </c>
      <c r="B22" s="13" t="s">
        <v>49</v>
      </c>
      <c r="C22" s="12" t="s">
        <v>50</v>
      </c>
      <c r="D22" s="2"/>
      <c r="E22" s="9" t="s">
        <v>307</v>
      </c>
      <c r="F22" s="1"/>
      <c r="G22" s="1"/>
      <c r="H22" s="1"/>
      <c r="I22" s="8">
        <v>2.3307692307692278</v>
      </c>
      <c r="J22" s="2">
        <v>14.33</v>
      </c>
      <c r="K22" s="2">
        <v>20</v>
      </c>
      <c r="L22" s="26" t="s">
        <v>325</v>
      </c>
    </row>
    <row r="23" spans="1:12" ht="40.5">
      <c r="A23" s="12" t="s">
        <v>2</v>
      </c>
      <c r="B23" s="13" t="s">
        <v>35</v>
      </c>
      <c r="C23" s="12" t="s">
        <v>36</v>
      </c>
      <c r="D23" s="2"/>
      <c r="E23" s="1" t="s">
        <v>252</v>
      </c>
      <c r="F23" s="1"/>
      <c r="G23" s="1"/>
      <c r="H23" s="1" t="s">
        <v>291</v>
      </c>
      <c r="I23" s="8">
        <v>2.4923076923076906</v>
      </c>
      <c r="J23" s="2">
        <v>14.19</v>
      </c>
      <c r="K23" s="2">
        <v>21</v>
      </c>
      <c r="L23" s="2" t="s">
        <v>325</v>
      </c>
    </row>
    <row r="24" spans="1:12" ht="40.5">
      <c r="A24" s="12" t="s">
        <v>2</v>
      </c>
      <c r="B24" s="13" t="s">
        <v>3</v>
      </c>
      <c r="C24" s="12" t="s">
        <v>4</v>
      </c>
      <c r="D24" s="2"/>
      <c r="E24" s="1" t="s">
        <v>252</v>
      </c>
      <c r="F24" s="1"/>
      <c r="G24" s="1"/>
      <c r="H24" s="1" t="s">
        <v>292</v>
      </c>
      <c r="I24" s="8">
        <v>2.0461538461538495</v>
      </c>
      <c r="J24" s="2">
        <v>13.75</v>
      </c>
      <c r="K24" s="2">
        <v>22</v>
      </c>
      <c r="L24" s="26" t="s">
        <v>325</v>
      </c>
    </row>
    <row r="25" spans="1:12" ht="54">
      <c r="A25" s="19" t="s">
        <v>2</v>
      </c>
      <c r="B25" s="20" t="s">
        <v>11</v>
      </c>
      <c r="C25" s="19" t="s">
        <v>12</v>
      </c>
      <c r="D25" s="21"/>
      <c r="E25" s="21"/>
      <c r="F25" s="22" t="s">
        <v>335</v>
      </c>
      <c r="G25" s="23"/>
      <c r="H25" s="25" t="s">
        <v>282</v>
      </c>
      <c r="I25" s="24">
        <v>2.4692307692307693</v>
      </c>
      <c r="J25" s="21">
        <f>4+6+1.25+2.47</f>
        <v>13.72</v>
      </c>
      <c r="K25" s="2">
        <v>23</v>
      </c>
      <c r="L25" s="2" t="s">
        <v>325</v>
      </c>
    </row>
    <row r="26" spans="1:12" ht="40.5">
      <c r="A26" s="12" t="s">
        <v>2</v>
      </c>
      <c r="B26" s="13" t="s">
        <v>83</v>
      </c>
      <c r="C26" s="12" t="s">
        <v>84</v>
      </c>
      <c r="D26" s="2"/>
      <c r="E26" s="1" t="s">
        <v>252</v>
      </c>
      <c r="F26" s="1"/>
      <c r="G26" s="1"/>
      <c r="H26" s="1" t="s">
        <v>295</v>
      </c>
      <c r="I26" s="8">
        <v>1.6923076923076934</v>
      </c>
      <c r="J26" s="2">
        <v>13.64</v>
      </c>
      <c r="K26" s="2">
        <v>24</v>
      </c>
      <c r="L26" s="26" t="s">
        <v>325</v>
      </c>
    </row>
    <row r="27" spans="1:12" ht="40.5">
      <c r="A27" s="12" t="s">
        <v>2</v>
      </c>
      <c r="B27" s="13" t="s">
        <v>27</v>
      </c>
      <c r="C27" s="12" t="s">
        <v>28</v>
      </c>
      <c r="D27" s="2"/>
      <c r="E27" s="1" t="s">
        <v>252</v>
      </c>
      <c r="F27" s="1"/>
      <c r="G27" s="1"/>
      <c r="H27" s="1"/>
      <c r="I27" s="8">
        <v>2.2923076923076913</v>
      </c>
      <c r="J27" s="2">
        <v>13.49</v>
      </c>
      <c r="K27" s="2">
        <v>25</v>
      </c>
      <c r="L27" s="2" t="s">
        <v>325</v>
      </c>
    </row>
    <row r="28" spans="1:12" ht="40.5">
      <c r="A28" s="12" t="s">
        <v>2</v>
      </c>
      <c r="B28" s="13" t="s">
        <v>15</v>
      </c>
      <c r="C28" s="12" t="s">
        <v>16</v>
      </c>
      <c r="D28" s="2"/>
      <c r="E28" s="1" t="s">
        <v>250</v>
      </c>
      <c r="F28" s="1"/>
      <c r="G28" s="1"/>
      <c r="H28" s="14" t="s">
        <v>281</v>
      </c>
      <c r="I28" s="8">
        <v>2.9230769230769234</v>
      </c>
      <c r="J28" s="2">
        <v>12.32</v>
      </c>
      <c r="K28" s="2">
        <v>26</v>
      </c>
      <c r="L28" s="2" t="s">
        <v>325</v>
      </c>
    </row>
    <row r="29" spans="1:12" ht="40.5">
      <c r="A29" s="12" t="s">
        <v>2</v>
      </c>
      <c r="B29" s="13" t="s">
        <v>43</v>
      </c>
      <c r="C29" s="12" t="s">
        <v>44</v>
      </c>
      <c r="D29" s="2"/>
      <c r="E29" s="2"/>
      <c r="F29" s="1" t="s">
        <v>269</v>
      </c>
      <c r="G29" s="1"/>
      <c r="H29" s="1"/>
      <c r="I29" s="8">
        <v>1.8846153846153832</v>
      </c>
      <c r="J29" s="2">
        <v>11.88</v>
      </c>
      <c r="K29" s="2">
        <v>27</v>
      </c>
      <c r="L29" s="2" t="s">
        <v>325</v>
      </c>
    </row>
    <row r="30" spans="1:12" ht="40.5">
      <c r="A30" s="19" t="s">
        <v>2</v>
      </c>
      <c r="B30" s="20" t="s">
        <v>85</v>
      </c>
      <c r="C30" s="19" t="s">
        <v>86</v>
      </c>
      <c r="D30" s="21"/>
      <c r="E30" s="23" t="s">
        <v>253</v>
      </c>
      <c r="F30" s="22" t="s">
        <v>342</v>
      </c>
      <c r="G30" s="23"/>
      <c r="H30" s="23"/>
      <c r="I30" s="24">
        <v>1.6538461538461533</v>
      </c>
      <c r="J30" s="21">
        <f>6+4+1.65</f>
        <v>11.65</v>
      </c>
      <c r="K30" s="2">
        <v>28</v>
      </c>
      <c r="L30" s="2" t="s">
        <v>325</v>
      </c>
    </row>
    <row r="31" spans="1:12" ht="40.5">
      <c r="A31" s="19" t="s">
        <v>2</v>
      </c>
      <c r="B31" s="20" t="s">
        <v>9</v>
      </c>
      <c r="C31" s="19" t="s">
        <v>10</v>
      </c>
      <c r="D31" s="21"/>
      <c r="E31" s="21"/>
      <c r="F31" s="22" t="s">
        <v>332</v>
      </c>
      <c r="G31" s="23"/>
      <c r="H31" s="23" t="s">
        <v>293</v>
      </c>
      <c r="I31" s="24">
        <v>2.2461538461538453</v>
      </c>
      <c r="J31" s="21">
        <f>6+0.25+0.5+2.25</f>
        <v>9</v>
      </c>
      <c r="K31" s="2">
        <v>29</v>
      </c>
      <c r="L31" s="26" t="s">
        <v>326</v>
      </c>
    </row>
    <row r="32" spans="1:12" ht="40.5">
      <c r="A32" s="12" t="s">
        <v>2</v>
      </c>
      <c r="B32" s="13" t="s">
        <v>87</v>
      </c>
      <c r="C32" s="12" t="s">
        <v>88</v>
      </c>
      <c r="D32" s="2"/>
      <c r="E32" s="1" t="s">
        <v>253</v>
      </c>
      <c r="F32" s="1"/>
      <c r="G32" s="28"/>
      <c r="H32" s="1" t="s">
        <v>291</v>
      </c>
      <c r="I32" s="8">
        <v>2.3999999999999986</v>
      </c>
      <c r="J32" s="2">
        <v>8.9</v>
      </c>
      <c r="K32" s="2">
        <v>30</v>
      </c>
      <c r="L32" s="2" t="s">
        <v>326</v>
      </c>
    </row>
    <row r="33" spans="1:12" ht="40.5">
      <c r="A33" s="19" t="s">
        <v>2</v>
      </c>
      <c r="B33" s="20" t="s">
        <v>57</v>
      </c>
      <c r="C33" s="19" t="s">
        <v>58</v>
      </c>
      <c r="D33" s="21"/>
      <c r="E33" s="21"/>
      <c r="F33" s="22" t="s">
        <v>334</v>
      </c>
      <c r="G33" s="23"/>
      <c r="H33" s="23" t="s">
        <v>294</v>
      </c>
      <c r="I33" s="24">
        <v>2.0384615384615401</v>
      </c>
      <c r="J33" s="21">
        <f>4+1.8+0.4+0.5+2.04</f>
        <v>8.74</v>
      </c>
      <c r="K33" s="2">
        <v>31</v>
      </c>
      <c r="L33" s="2" t="s">
        <v>326</v>
      </c>
    </row>
    <row r="34" spans="1:12" ht="40.5">
      <c r="A34" s="12" t="s">
        <v>2</v>
      </c>
      <c r="B34" s="13" t="s">
        <v>67</v>
      </c>
      <c r="C34" s="12" t="s">
        <v>68</v>
      </c>
      <c r="D34" s="2"/>
      <c r="E34" s="1" t="s">
        <v>253</v>
      </c>
      <c r="F34" s="1"/>
      <c r="G34" s="1"/>
      <c r="H34" s="1" t="s">
        <v>295</v>
      </c>
      <c r="I34" s="8">
        <v>1.9230769230769234</v>
      </c>
      <c r="J34" s="2">
        <v>8.67</v>
      </c>
      <c r="K34" s="2">
        <v>32</v>
      </c>
      <c r="L34" s="2" t="s">
        <v>326</v>
      </c>
    </row>
    <row r="35" spans="1:12" ht="40.5">
      <c r="A35" s="12" t="s">
        <v>2</v>
      </c>
      <c r="B35" s="13" t="s">
        <v>69</v>
      </c>
      <c r="C35" s="12" t="s">
        <v>70</v>
      </c>
      <c r="D35" s="2"/>
      <c r="E35" s="1" t="s">
        <v>253</v>
      </c>
      <c r="F35" s="1"/>
      <c r="G35" s="1"/>
      <c r="H35" s="1" t="s">
        <v>300</v>
      </c>
      <c r="I35" s="8">
        <v>2.1538461538461533</v>
      </c>
      <c r="J35" s="2">
        <v>8.65</v>
      </c>
      <c r="K35" s="2">
        <v>33</v>
      </c>
      <c r="L35" s="2" t="s">
        <v>326</v>
      </c>
    </row>
    <row r="36" spans="1:12" ht="27">
      <c r="A36" s="12" t="s">
        <v>2</v>
      </c>
      <c r="B36" s="13" t="s">
        <v>73</v>
      </c>
      <c r="C36" s="12" t="s">
        <v>74</v>
      </c>
      <c r="D36" s="2"/>
      <c r="E36" s="2"/>
      <c r="F36" s="1" t="s">
        <v>265</v>
      </c>
      <c r="G36" s="1"/>
      <c r="H36" s="14" t="s">
        <v>302</v>
      </c>
      <c r="I36" s="8">
        <v>2.7692307692307701</v>
      </c>
      <c r="J36" s="2">
        <v>7.57</v>
      </c>
      <c r="K36" s="2">
        <v>34</v>
      </c>
      <c r="L36" s="2" t="s">
        <v>326</v>
      </c>
    </row>
    <row r="37" spans="1:12" ht="40.5">
      <c r="A37" s="12" t="s">
        <v>2</v>
      </c>
      <c r="B37" s="13" t="s">
        <v>91</v>
      </c>
      <c r="C37" s="12" t="s">
        <v>92</v>
      </c>
      <c r="D37" s="2"/>
      <c r="E37" s="2"/>
      <c r="F37" s="1" t="s">
        <v>274</v>
      </c>
      <c r="G37" s="1"/>
      <c r="H37" s="1" t="s">
        <v>295</v>
      </c>
      <c r="I37" s="8">
        <v>1.8999999999999986</v>
      </c>
      <c r="J37" s="2">
        <v>6.65</v>
      </c>
      <c r="K37" s="2">
        <v>35</v>
      </c>
      <c r="L37" s="2" t="s">
        <v>326</v>
      </c>
    </row>
    <row r="38" spans="1:12" ht="40.5">
      <c r="A38" s="12" t="s">
        <v>2</v>
      </c>
      <c r="B38" s="13" t="s">
        <v>95</v>
      </c>
      <c r="C38" s="12" t="s">
        <v>96</v>
      </c>
      <c r="D38" s="2"/>
      <c r="E38" s="2"/>
      <c r="F38" s="1"/>
      <c r="G38" s="1" t="s">
        <v>264</v>
      </c>
      <c r="H38" s="1" t="s">
        <v>297</v>
      </c>
      <c r="I38" s="8">
        <v>2.7923076923076948</v>
      </c>
      <c r="J38" s="2">
        <v>6.29</v>
      </c>
      <c r="K38" s="2">
        <v>36</v>
      </c>
      <c r="L38" s="2" t="s">
        <v>326</v>
      </c>
    </row>
    <row r="39" spans="1:12" ht="27">
      <c r="A39" s="19" t="s">
        <v>2</v>
      </c>
      <c r="B39" s="20" t="s">
        <v>19</v>
      </c>
      <c r="C39" s="19" t="s">
        <v>20</v>
      </c>
      <c r="D39" s="21"/>
      <c r="E39" s="21"/>
      <c r="F39" s="22" t="s">
        <v>336</v>
      </c>
      <c r="G39" s="23"/>
      <c r="H39" s="23"/>
      <c r="I39" s="24">
        <v>2.1538461538461533</v>
      </c>
      <c r="J39" s="21">
        <f>4+2.15</f>
        <v>6.15</v>
      </c>
      <c r="K39" s="2">
        <v>37</v>
      </c>
      <c r="L39" s="2" t="s">
        <v>326</v>
      </c>
    </row>
    <row r="40" spans="1:12" ht="27">
      <c r="A40" s="19" t="s">
        <v>2</v>
      </c>
      <c r="B40" s="20" t="s">
        <v>31</v>
      </c>
      <c r="C40" s="19" t="s">
        <v>32</v>
      </c>
      <c r="D40" s="21"/>
      <c r="E40" s="21"/>
      <c r="F40" s="22" t="s">
        <v>337</v>
      </c>
      <c r="G40" s="23"/>
      <c r="H40" s="23"/>
      <c r="I40" s="24">
        <v>1.7692307692307701</v>
      </c>
      <c r="J40" s="21">
        <f>4+1.77</f>
        <v>5.77</v>
      </c>
      <c r="K40" s="2">
        <v>38</v>
      </c>
      <c r="L40" s="2" t="s">
        <v>326</v>
      </c>
    </row>
    <row r="41" spans="1:12" ht="27">
      <c r="A41" s="12" t="s">
        <v>2</v>
      </c>
      <c r="B41" s="13" t="s">
        <v>29</v>
      </c>
      <c r="C41" s="12" t="s">
        <v>30</v>
      </c>
      <c r="D41" s="2"/>
      <c r="E41" s="2"/>
      <c r="F41" s="1" t="s">
        <v>273</v>
      </c>
      <c r="G41" s="1"/>
      <c r="H41" s="1"/>
      <c r="I41" s="8">
        <v>1.7692307692307701</v>
      </c>
      <c r="J41" s="2">
        <v>5.77</v>
      </c>
      <c r="K41" s="2">
        <v>39</v>
      </c>
      <c r="L41" s="2" t="s">
        <v>326</v>
      </c>
    </row>
    <row r="42" spans="1:12" ht="27">
      <c r="A42" s="12" t="s">
        <v>2</v>
      </c>
      <c r="B42" s="13" t="s">
        <v>37</v>
      </c>
      <c r="C42" s="12" t="s">
        <v>38</v>
      </c>
      <c r="D42" s="2"/>
      <c r="E42" s="2"/>
      <c r="F42" s="1" t="s">
        <v>270</v>
      </c>
      <c r="G42" s="1"/>
      <c r="H42" s="1"/>
      <c r="I42" s="8">
        <v>1.7692307692307701</v>
      </c>
      <c r="J42" s="2">
        <v>5.77</v>
      </c>
      <c r="K42" s="2">
        <v>40</v>
      </c>
      <c r="L42" s="2" t="s">
        <v>326</v>
      </c>
    </row>
    <row r="43" spans="1:12" ht="40.5">
      <c r="A43" s="12" t="s">
        <v>2</v>
      </c>
      <c r="B43" s="13" t="s">
        <v>7</v>
      </c>
      <c r="C43" s="12" t="s">
        <v>8</v>
      </c>
      <c r="D43" s="2"/>
      <c r="E43" s="2"/>
      <c r="F43" s="1" t="s">
        <v>257</v>
      </c>
      <c r="G43" s="1"/>
      <c r="H43" s="1" t="s">
        <v>293</v>
      </c>
      <c r="I43" s="8">
        <v>2.1615384615384592</v>
      </c>
      <c r="J43" s="2">
        <v>4.71</v>
      </c>
      <c r="K43" s="2">
        <v>41</v>
      </c>
      <c r="L43" s="2" t="s">
        <v>326</v>
      </c>
    </row>
    <row r="44" spans="1:12" ht="40.5">
      <c r="A44" s="12" t="s">
        <v>2</v>
      </c>
      <c r="B44" s="13" t="s">
        <v>17</v>
      </c>
      <c r="C44" s="12" t="s">
        <v>18</v>
      </c>
      <c r="D44" s="2"/>
      <c r="E44" s="2"/>
      <c r="F44" s="1"/>
      <c r="G44" s="1"/>
      <c r="H44" s="14" t="s">
        <v>285</v>
      </c>
      <c r="I44" s="8">
        <v>3</v>
      </c>
      <c r="J44" s="2">
        <v>3.75</v>
      </c>
      <c r="K44" s="2">
        <v>42</v>
      </c>
      <c r="L44" s="2" t="s">
        <v>326</v>
      </c>
    </row>
    <row r="45" spans="1:12" ht="40.5">
      <c r="A45" s="12" t="s">
        <v>2</v>
      </c>
      <c r="B45" s="13" t="s">
        <v>89</v>
      </c>
      <c r="C45" s="12" t="s">
        <v>90</v>
      </c>
      <c r="D45" s="2"/>
      <c r="E45" s="2"/>
      <c r="F45" s="1"/>
      <c r="G45" s="1"/>
      <c r="H45" s="1" t="s">
        <v>295</v>
      </c>
      <c r="I45" s="8">
        <v>2.3846153846153832</v>
      </c>
      <c r="J45" s="2">
        <v>3.13</v>
      </c>
      <c r="K45" s="2">
        <v>43</v>
      </c>
      <c r="L45" s="2" t="s">
        <v>326</v>
      </c>
    </row>
    <row r="46" spans="1:12" ht="27">
      <c r="A46" s="12" t="s">
        <v>2</v>
      </c>
      <c r="B46" s="13" t="s">
        <v>47</v>
      </c>
      <c r="C46" s="12" t="s">
        <v>48</v>
      </c>
      <c r="D46" s="2"/>
      <c r="E46" s="2"/>
      <c r="F46" s="1"/>
      <c r="G46" s="1"/>
      <c r="H46" s="1" t="s">
        <v>291</v>
      </c>
      <c r="I46" s="8">
        <v>2</v>
      </c>
      <c r="J46" s="2">
        <v>2.5</v>
      </c>
      <c r="K46" s="2">
        <v>44</v>
      </c>
      <c r="L46" s="2" t="s">
        <v>326</v>
      </c>
    </row>
    <row r="47" spans="1:12" ht="15">
      <c r="A47" s="12" t="s">
        <v>2</v>
      </c>
      <c r="B47" s="13" t="s">
        <v>51</v>
      </c>
      <c r="C47" s="12" t="s">
        <v>52</v>
      </c>
      <c r="D47" s="2"/>
      <c r="E47" s="2"/>
      <c r="F47" s="1"/>
      <c r="G47" s="1"/>
      <c r="H47" s="1" t="s">
        <v>289</v>
      </c>
      <c r="I47" s="8">
        <v>2</v>
      </c>
      <c r="J47" s="2">
        <v>2.25</v>
      </c>
      <c r="K47" s="2">
        <v>45</v>
      </c>
      <c r="L47" s="2" t="s">
        <v>326</v>
      </c>
    </row>
    <row r="48" spans="1:12" ht="15">
      <c r="A48" s="12" t="s">
        <v>2</v>
      </c>
      <c r="B48" s="13" t="s">
        <v>5</v>
      </c>
      <c r="C48" s="12" t="s">
        <v>6</v>
      </c>
      <c r="D48" s="2"/>
      <c r="E48" s="2"/>
      <c r="F48" s="1"/>
      <c r="G48" s="1"/>
      <c r="H48" s="1"/>
      <c r="I48" s="8">
        <v>2.2384615384615394</v>
      </c>
      <c r="J48" s="2">
        <v>2.2400000000000002</v>
      </c>
      <c r="K48" s="2">
        <v>46</v>
      </c>
      <c r="L48" s="2" t="s">
        <v>326</v>
      </c>
    </row>
    <row r="49" spans="1:12" ht="15">
      <c r="A49" s="12" t="s">
        <v>2</v>
      </c>
      <c r="B49" s="13" t="s">
        <v>25</v>
      </c>
      <c r="C49" s="12" t="s">
        <v>26</v>
      </c>
      <c r="D49" s="2"/>
      <c r="E49" s="2"/>
      <c r="F49" s="1"/>
      <c r="G49" s="1"/>
      <c r="H49" s="1"/>
      <c r="I49" s="8">
        <v>2.2307692307692299</v>
      </c>
      <c r="J49" s="8">
        <v>2.2307692307692299</v>
      </c>
      <c r="K49" s="2">
        <v>47</v>
      </c>
      <c r="L49" s="2"/>
    </row>
    <row r="50" spans="1:12" ht="15">
      <c r="A50" s="12" t="s">
        <v>2</v>
      </c>
      <c r="B50" s="13" t="s">
        <v>13</v>
      </c>
      <c r="C50" s="12" t="s">
        <v>14</v>
      </c>
      <c r="D50" s="2"/>
      <c r="E50" s="2"/>
      <c r="F50" s="1"/>
      <c r="G50" s="1"/>
      <c r="H50" s="1"/>
      <c r="I50" s="8">
        <v>2.1923076923076934</v>
      </c>
      <c r="J50" s="2">
        <v>2.19</v>
      </c>
      <c r="K50" s="2">
        <v>48</v>
      </c>
      <c r="L50" s="2"/>
    </row>
    <row r="51" spans="1:12" ht="15">
      <c r="A51" s="12" t="s">
        <v>2</v>
      </c>
      <c r="B51" s="13" t="s">
        <v>21</v>
      </c>
      <c r="C51" s="12" t="s">
        <v>22</v>
      </c>
      <c r="D51" s="2"/>
      <c r="E51" s="2"/>
      <c r="F51" s="1"/>
      <c r="G51" s="1"/>
      <c r="H51" s="1"/>
      <c r="I51" s="8">
        <v>2.1153846153846168</v>
      </c>
      <c r="J51" s="8">
        <v>2.1153846153846168</v>
      </c>
      <c r="K51" s="2">
        <v>49</v>
      </c>
      <c r="L51" s="2"/>
    </row>
    <row r="52" spans="1:12" ht="15">
      <c r="A52" s="12" t="s">
        <v>2</v>
      </c>
      <c r="B52" s="13" t="s">
        <v>53</v>
      </c>
      <c r="C52" s="12" t="s">
        <v>54</v>
      </c>
      <c r="D52" s="2"/>
      <c r="E52" s="2"/>
      <c r="F52" s="1"/>
      <c r="G52" s="1"/>
      <c r="H52" s="1"/>
      <c r="I52" s="8">
        <v>2</v>
      </c>
      <c r="J52" s="2">
        <v>2</v>
      </c>
      <c r="K52" s="2">
        <v>50</v>
      </c>
      <c r="L52" s="2"/>
    </row>
    <row r="53" spans="1:12" ht="15">
      <c r="A53" s="12" t="s">
        <v>2</v>
      </c>
      <c r="B53" s="13" t="s">
        <v>41</v>
      </c>
      <c r="C53" s="12" t="s">
        <v>42</v>
      </c>
      <c r="D53" s="2"/>
      <c r="E53" s="2"/>
      <c r="F53" s="1"/>
      <c r="G53" s="1"/>
      <c r="H53" s="1"/>
      <c r="I53" s="8">
        <v>1.9384615384615387</v>
      </c>
      <c r="J53" s="8">
        <v>1.9384615384615387</v>
      </c>
      <c r="K53" s="2">
        <v>51</v>
      </c>
      <c r="L53" s="2"/>
    </row>
  </sheetData>
  <autoFilter ref="A2:C53"/>
  <sortState ref="A3:L53">
    <sortCondition descending="1" ref="J3:J53"/>
  </sortState>
  <mergeCells count="1">
    <mergeCell ref="A1:L1"/>
  </mergeCells>
  <phoneticPr fontId="2" type="noConversion"/>
  <pageMargins left="0.7" right="0.7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9"/>
  <sheetViews>
    <sheetView topLeftCell="A49" zoomScale="85" zoomScaleNormal="85" workbookViewId="0">
      <selection activeCell="D32" sqref="D32"/>
    </sheetView>
  </sheetViews>
  <sheetFormatPr defaultRowHeight="13.5"/>
  <cols>
    <col min="1" max="1" width="21.25" bestFit="1" customWidth="1"/>
    <col min="2" max="2" width="14.875" customWidth="1"/>
    <col min="4" max="4" width="24.125" customWidth="1"/>
    <col min="5" max="5" width="20.5" customWidth="1"/>
    <col min="6" max="6" width="25.875" customWidth="1"/>
    <col min="7" max="7" width="15.875" customWidth="1"/>
    <col min="8" max="8" width="11" customWidth="1"/>
  </cols>
  <sheetData>
    <row r="1" spans="1:12" ht="20.25">
      <c r="A1" s="30" t="s">
        <v>328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42.75">
      <c r="A2" s="18" t="s">
        <v>331</v>
      </c>
      <c r="B2" s="2" t="s">
        <v>0</v>
      </c>
      <c r="C2" s="2" t="s">
        <v>1</v>
      </c>
      <c r="D2" s="2" t="s">
        <v>242</v>
      </c>
      <c r="E2" s="3" t="s">
        <v>243</v>
      </c>
      <c r="F2" s="3" t="s">
        <v>244</v>
      </c>
      <c r="G2" s="4" t="s">
        <v>245</v>
      </c>
      <c r="H2" s="4" t="s">
        <v>246</v>
      </c>
      <c r="I2" s="4" t="s">
        <v>286</v>
      </c>
      <c r="J2" s="5" t="s">
        <v>316</v>
      </c>
      <c r="K2" s="3" t="s">
        <v>248</v>
      </c>
      <c r="L2" s="3" t="s">
        <v>317</v>
      </c>
    </row>
    <row r="3" spans="1:12" ht="162">
      <c r="A3" s="12" t="s">
        <v>103</v>
      </c>
      <c r="B3" s="13" t="s">
        <v>156</v>
      </c>
      <c r="C3" s="12" t="s">
        <v>157</v>
      </c>
      <c r="D3" s="2"/>
      <c r="E3" s="9" t="s">
        <v>308</v>
      </c>
      <c r="F3" s="9" t="s">
        <v>327</v>
      </c>
      <c r="G3" s="1"/>
      <c r="H3" s="1"/>
      <c r="I3" s="8">
        <v>2.7692307692307701</v>
      </c>
      <c r="J3" s="2">
        <v>90.77</v>
      </c>
      <c r="K3" s="2">
        <v>1</v>
      </c>
      <c r="L3" s="2" t="s">
        <v>318</v>
      </c>
    </row>
    <row r="4" spans="1:12" ht="27">
      <c r="A4" s="12" t="s">
        <v>103</v>
      </c>
      <c r="B4" s="13" t="s">
        <v>232</v>
      </c>
      <c r="C4" s="12" t="s">
        <v>233</v>
      </c>
      <c r="D4" s="2"/>
      <c r="E4" s="2"/>
      <c r="F4" s="14" t="s">
        <v>315</v>
      </c>
      <c r="G4" s="1"/>
      <c r="H4" s="1"/>
      <c r="I4" s="8">
        <v>2.3230769230769219</v>
      </c>
      <c r="J4" s="2">
        <v>86.32</v>
      </c>
      <c r="K4" s="2">
        <v>2</v>
      </c>
      <c r="L4" s="2" t="s">
        <v>318</v>
      </c>
    </row>
    <row r="5" spans="1:12" ht="94.5">
      <c r="A5" s="12" t="s">
        <v>103</v>
      </c>
      <c r="B5" s="13" t="s">
        <v>106</v>
      </c>
      <c r="C5" s="12" t="s">
        <v>107</v>
      </c>
      <c r="D5" s="2"/>
      <c r="E5" s="9" t="s">
        <v>308</v>
      </c>
      <c r="F5" s="9" t="s">
        <v>309</v>
      </c>
      <c r="G5" s="1"/>
      <c r="H5" s="1"/>
      <c r="I5" s="8">
        <v>2.0538461538461519</v>
      </c>
      <c r="J5" s="2">
        <v>66.05</v>
      </c>
      <c r="K5" s="2">
        <v>3</v>
      </c>
      <c r="L5" s="2" t="s">
        <v>318</v>
      </c>
    </row>
    <row r="6" spans="1:12" ht="121.5">
      <c r="A6" s="12" t="s">
        <v>103</v>
      </c>
      <c r="B6" s="13" t="s">
        <v>164</v>
      </c>
      <c r="C6" s="12" t="s">
        <v>165</v>
      </c>
      <c r="D6" s="2"/>
      <c r="E6" s="9" t="s">
        <v>308</v>
      </c>
      <c r="F6" s="9" t="s">
        <v>311</v>
      </c>
      <c r="G6" s="1"/>
      <c r="H6" s="1"/>
      <c r="I6" s="8">
        <v>1.9615384615384599</v>
      </c>
      <c r="J6" s="2">
        <v>61.96</v>
      </c>
      <c r="K6" s="2">
        <v>4</v>
      </c>
      <c r="L6" s="2" t="s">
        <v>318</v>
      </c>
    </row>
    <row r="7" spans="1:12" ht="40.5">
      <c r="A7" s="12" t="s">
        <v>103</v>
      </c>
      <c r="B7" s="13" t="s">
        <v>220</v>
      </c>
      <c r="C7" s="12" t="s">
        <v>221</v>
      </c>
      <c r="D7" s="2"/>
      <c r="E7" s="1" t="s">
        <v>249</v>
      </c>
      <c r="F7" s="14" t="s">
        <v>272</v>
      </c>
      <c r="G7" s="1"/>
      <c r="H7" s="1"/>
      <c r="I7" s="8">
        <v>1.8461538461538467</v>
      </c>
      <c r="J7" s="2">
        <v>61.85</v>
      </c>
      <c r="K7" s="2">
        <v>5</v>
      </c>
      <c r="L7" s="2" t="s">
        <v>318</v>
      </c>
    </row>
    <row r="8" spans="1:12" ht="81">
      <c r="A8" s="12" t="s">
        <v>103</v>
      </c>
      <c r="B8" s="13" t="s">
        <v>118</v>
      </c>
      <c r="C8" s="12" t="s">
        <v>119</v>
      </c>
      <c r="D8" s="2"/>
      <c r="E8" s="9" t="s">
        <v>308</v>
      </c>
      <c r="F8" s="9" t="s">
        <v>310</v>
      </c>
      <c r="G8" s="1"/>
      <c r="H8" s="1" t="s">
        <v>291</v>
      </c>
      <c r="I8" s="8">
        <v>1.9384615384615387</v>
      </c>
      <c r="J8" s="2">
        <v>54.44</v>
      </c>
      <c r="K8" s="2">
        <v>6</v>
      </c>
      <c r="L8" s="2" t="s">
        <v>318</v>
      </c>
    </row>
    <row r="9" spans="1:12" ht="15">
      <c r="A9" s="12" t="s">
        <v>103</v>
      </c>
      <c r="B9" s="13" t="s">
        <v>160</v>
      </c>
      <c r="C9" s="12" t="s">
        <v>161</v>
      </c>
      <c r="D9" s="2"/>
      <c r="E9" s="2"/>
      <c r="F9" s="1" t="s">
        <v>272</v>
      </c>
      <c r="G9" s="15" t="s">
        <v>314</v>
      </c>
      <c r="H9" s="1"/>
      <c r="I9" s="8">
        <v>1.6153846153846168</v>
      </c>
      <c r="J9" s="2">
        <v>52.12</v>
      </c>
      <c r="K9" s="2">
        <v>7</v>
      </c>
      <c r="L9" s="2" t="s">
        <v>318</v>
      </c>
    </row>
    <row r="10" spans="1:12" ht="40.5">
      <c r="A10" s="12" t="s">
        <v>103</v>
      </c>
      <c r="B10" s="13" t="s">
        <v>166</v>
      </c>
      <c r="C10" s="12" t="s">
        <v>167</v>
      </c>
      <c r="D10" s="2"/>
      <c r="E10" s="1" t="s">
        <v>253</v>
      </c>
      <c r="F10" s="1" t="s">
        <v>259</v>
      </c>
      <c r="G10" s="1"/>
      <c r="H10" s="1"/>
      <c r="I10" s="8">
        <v>2.6153846153846168</v>
      </c>
      <c r="J10" s="2">
        <v>44.62</v>
      </c>
      <c r="K10" s="2">
        <v>8</v>
      </c>
      <c r="L10" s="2" t="s">
        <v>319</v>
      </c>
    </row>
    <row r="11" spans="1:12" ht="40.5">
      <c r="A11" s="12" t="s">
        <v>103</v>
      </c>
      <c r="B11" s="13" t="s">
        <v>114</v>
      </c>
      <c r="C11" s="12" t="s">
        <v>115</v>
      </c>
      <c r="D11" s="2"/>
      <c r="E11" s="1" t="s">
        <v>251</v>
      </c>
      <c r="F11" s="18" t="s">
        <v>339</v>
      </c>
      <c r="G11" s="1"/>
      <c r="H11" s="1" t="s">
        <v>291</v>
      </c>
      <c r="I11" s="8">
        <v>2.5769230769230766</v>
      </c>
      <c r="J11" s="2">
        <f>16+20+0.5+2.58</f>
        <v>39.08</v>
      </c>
      <c r="K11" s="2">
        <v>9</v>
      </c>
      <c r="L11" s="2" t="s">
        <v>319</v>
      </c>
    </row>
    <row r="12" spans="1:12" ht="40.5">
      <c r="A12" s="12" t="s">
        <v>103</v>
      </c>
      <c r="B12" s="13" t="s">
        <v>140</v>
      </c>
      <c r="C12" s="12" t="s">
        <v>141</v>
      </c>
      <c r="D12" s="2"/>
      <c r="E12" s="1" t="s">
        <v>250</v>
      </c>
      <c r="F12" s="1" t="s">
        <v>261</v>
      </c>
      <c r="G12" s="1"/>
      <c r="H12" s="1"/>
      <c r="I12" s="8">
        <v>1.9538461538461505</v>
      </c>
      <c r="J12" s="2">
        <v>34.35</v>
      </c>
      <c r="K12" s="2">
        <v>10</v>
      </c>
      <c r="L12" s="2" t="s">
        <v>319</v>
      </c>
    </row>
    <row r="13" spans="1:12" ht="67.5">
      <c r="A13" s="12" t="s">
        <v>103</v>
      </c>
      <c r="B13" s="13" t="s">
        <v>170</v>
      </c>
      <c r="C13" s="12" t="s">
        <v>171</v>
      </c>
      <c r="D13" s="2"/>
      <c r="E13" s="1" t="s">
        <v>251</v>
      </c>
      <c r="F13" s="1"/>
      <c r="G13" s="1" t="s">
        <v>262</v>
      </c>
      <c r="H13" s="14" t="s">
        <v>299</v>
      </c>
      <c r="I13" s="8">
        <v>2.3461538461538467</v>
      </c>
      <c r="J13" s="2">
        <v>28.35</v>
      </c>
      <c r="K13" s="2">
        <v>11</v>
      </c>
      <c r="L13" s="2" t="s">
        <v>319</v>
      </c>
    </row>
    <row r="14" spans="1:12" ht="27">
      <c r="A14" s="12" t="s">
        <v>103</v>
      </c>
      <c r="B14" s="13" t="s">
        <v>128</v>
      </c>
      <c r="C14" s="12" t="s">
        <v>129</v>
      </c>
      <c r="D14" s="2"/>
      <c r="E14" s="2"/>
      <c r="F14" s="14" t="s">
        <v>313</v>
      </c>
      <c r="G14" s="1"/>
      <c r="H14" s="1"/>
      <c r="I14" s="8">
        <v>2.2230769230769205</v>
      </c>
      <c r="J14" s="2">
        <v>26.22</v>
      </c>
      <c r="K14" s="2">
        <v>12</v>
      </c>
      <c r="L14" s="2" t="s">
        <v>319</v>
      </c>
    </row>
    <row r="15" spans="1:12" ht="54">
      <c r="A15" s="12" t="s">
        <v>103</v>
      </c>
      <c r="B15" s="13" t="s">
        <v>116</v>
      </c>
      <c r="C15" s="12" t="s">
        <v>117</v>
      </c>
      <c r="D15" s="2"/>
      <c r="E15" s="1" t="s">
        <v>252</v>
      </c>
      <c r="F15" s="1"/>
      <c r="G15" s="14" t="s">
        <v>312</v>
      </c>
      <c r="H15" s="1"/>
      <c r="I15" s="8">
        <v>1.8076923076923066</v>
      </c>
      <c r="J15" s="2">
        <v>18.010000000000002</v>
      </c>
      <c r="K15" s="2">
        <v>13</v>
      </c>
      <c r="L15" s="2" t="s">
        <v>319</v>
      </c>
    </row>
    <row r="16" spans="1:12" ht="40.5">
      <c r="A16" s="12" t="s">
        <v>103</v>
      </c>
      <c r="B16" s="13" t="s">
        <v>230</v>
      </c>
      <c r="C16" s="12" t="s">
        <v>231</v>
      </c>
      <c r="D16" s="2"/>
      <c r="E16" s="1" t="s">
        <v>251</v>
      </c>
      <c r="F16" s="1"/>
      <c r="G16" s="1"/>
      <c r="H16" s="1"/>
      <c r="I16" s="8">
        <v>1.9230769230769234</v>
      </c>
      <c r="J16" s="2">
        <v>17.920000000000002</v>
      </c>
      <c r="K16" s="2">
        <v>14</v>
      </c>
      <c r="L16" s="2" t="s">
        <v>319</v>
      </c>
    </row>
    <row r="17" spans="1:12" ht="94.5">
      <c r="A17" s="12" t="s">
        <v>236</v>
      </c>
      <c r="B17" s="13" t="s">
        <v>237</v>
      </c>
      <c r="C17" s="12" t="s">
        <v>238</v>
      </c>
      <c r="D17" s="2"/>
      <c r="E17" s="1" t="s">
        <v>249</v>
      </c>
      <c r="F17" s="1"/>
      <c r="G17" s="1"/>
      <c r="H17" s="14" t="s">
        <v>280</v>
      </c>
      <c r="I17" s="11">
        <v>1.5</v>
      </c>
      <c r="J17" s="26">
        <f>14.5+1.5</f>
        <v>16</v>
      </c>
      <c r="K17" s="2">
        <v>15</v>
      </c>
      <c r="L17" s="2" t="s">
        <v>319</v>
      </c>
    </row>
    <row r="18" spans="1:12" ht="54">
      <c r="A18" s="12" t="s">
        <v>103</v>
      </c>
      <c r="B18" s="13" t="s">
        <v>158</v>
      </c>
      <c r="C18" s="12" t="s">
        <v>159</v>
      </c>
      <c r="D18" s="2"/>
      <c r="E18" s="1" t="s">
        <v>249</v>
      </c>
      <c r="F18" s="1"/>
      <c r="G18" s="1"/>
      <c r="H18" s="1" t="s">
        <v>295</v>
      </c>
      <c r="I18" s="8">
        <v>2.6538461538461533</v>
      </c>
      <c r="J18" s="2">
        <v>15.4</v>
      </c>
      <c r="K18" s="2">
        <v>16</v>
      </c>
      <c r="L18" s="2" t="s">
        <v>319</v>
      </c>
    </row>
    <row r="19" spans="1:12" ht="40.5">
      <c r="A19" s="12" t="s">
        <v>103</v>
      </c>
      <c r="B19" s="13" t="s">
        <v>112</v>
      </c>
      <c r="C19" s="12" t="s">
        <v>113</v>
      </c>
      <c r="D19" s="2"/>
      <c r="E19" s="1" t="s">
        <v>254</v>
      </c>
      <c r="F19" s="1"/>
      <c r="G19" s="14" t="s">
        <v>262</v>
      </c>
      <c r="H19" s="1"/>
      <c r="I19" s="8">
        <v>1.9153846153846139</v>
      </c>
      <c r="J19" s="2">
        <v>14.92</v>
      </c>
      <c r="K19" s="2">
        <v>17</v>
      </c>
      <c r="L19" s="2" t="s">
        <v>319</v>
      </c>
    </row>
    <row r="20" spans="1:12" ht="40.5">
      <c r="A20" s="12" t="s">
        <v>103</v>
      </c>
      <c r="B20" s="13" t="s">
        <v>142</v>
      </c>
      <c r="C20" s="12" t="s">
        <v>143</v>
      </c>
      <c r="D20" s="2"/>
      <c r="E20" s="1" t="s">
        <v>249</v>
      </c>
      <c r="F20" s="1"/>
      <c r="G20" s="1"/>
      <c r="H20" s="1"/>
      <c r="I20" s="8">
        <v>2.6923076923076934</v>
      </c>
      <c r="J20" s="2">
        <v>14.69</v>
      </c>
      <c r="K20" s="2">
        <v>18</v>
      </c>
      <c r="L20" s="2" t="s">
        <v>319</v>
      </c>
    </row>
    <row r="21" spans="1:12" ht="40.5">
      <c r="A21" s="12" t="s">
        <v>103</v>
      </c>
      <c r="B21" s="13" t="s">
        <v>204</v>
      </c>
      <c r="C21" s="12" t="s">
        <v>205</v>
      </c>
      <c r="D21" s="2"/>
      <c r="E21" s="1" t="s">
        <v>249</v>
      </c>
      <c r="F21" s="1"/>
      <c r="G21" s="1"/>
      <c r="H21" s="1" t="s">
        <v>290</v>
      </c>
      <c r="I21" s="8">
        <v>2.092307692307692</v>
      </c>
      <c r="J21" s="2">
        <v>14.39</v>
      </c>
      <c r="K21" s="2">
        <v>19</v>
      </c>
      <c r="L21" s="2" t="s">
        <v>319</v>
      </c>
    </row>
    <row r="22" spans="1:12" ht="40.5">
      <c r="A22" s="12" t="s">
        <v>103</v>
      </c>
      <c r="B22" s="13" t="s">
        <v>226</v>
      </c>
      <c r="C22" s="12" t="s">
        <v>227</v>
      </c>
      <c r="D22" s="2"/>
      <c r="E22" s="1" t="s">
        <v>249</v>
      </c>
      <c r="F22" s="1"/>
      <c r="G22" s="1"/>
      <c r="H22" s="1" t="s">
        <v>287</v>
      </c>
      <c r="I22" s="8">
        <v>2.0538461538461519</v>
      </c>
      <c r="J22" s="2">
        <v>14.3</v>
      </c>
      <c r="K22" s="2">
        <v>20</v>
      </c>
      <c r="L22" s="2" t="s">
        <v>319</v>
      </c>
    </row>
    <row r="23" spans="1:12" ht="40.5">
      <c r="A23" s="12" t="s">
        <v>103</v>
      </c>
      <c r="B23" s="13" t="s">
        <v>190</v>
      </c>
      <c r="C23" s="12" t="s">
        <v>191</v>
      </c>
      <c r="D23" s="2"/>
      <c r="E23" s="1" t="s">
        <v>249</v>
      </c>
      <c r="F23" s="1"/>
      <c r="G23" s="1"/>
      <c r="H23" s="1"/>
      <c r="I23" s="8">
        <v>1.7846153846153854</v>
      </c>
      <c r="J23" s="2">
        <v>13.78</v>
      </c>
      <c r="K23" s="2">
        <v>21</v>
      </c>
      <c r="L23" s="2" t="s">
        <v>319</v>
      </c>
    </row>
    <row r="24" spans="1:12" ht="40.5">
      <c r="A24" s="19" t="s">
        <v>103</v>
      </c>
      <c r="B24" s="20" t="s">
        <v>124</v>
      </c>
      <c r="C24" s="19" t="s">
        <v>125</v>
      </c>
      <c r="D24" s="21"/>
      <c r="E24" s="22" t="s">
        <v>341</v>
      </c>
      <c r="F24" s="23"/>
      <c r="G24" s="23"/>
      <c r="H24" s="23"/>
      <c r="I24" s="24">
        <v>1.7307692307692299</v>
      </c>
      <c r="J24" s="24">
        <f>1.73+12</f>
        <v>13.73</v>
      </c>
      <c r="K24" s="2">
        <v>22</v>
      </c>
      <c r="L24" s="2" t="s">
        <v>320</v>
      </c>
    </row>
    <row r="25" spans="1:12" ht="40.5">
      <c r="A25" s="12" t="s">
        <v>103</v>
      </c>
      <c r="B25" s="13" t="s">
        <v>162</v>
      </c>
      <c r="C25" s="12" t="s">
        <v>163</v>
      </c>
      <c r="D25" s="2"/>
      <c r="E25" s="1" t="s">
        <v>249</v>
      </c>
      <c r="F25" s="1"/>
      <c r="G25" s="1"/>
      <c r="H25" s="1"/>
      <c r="I25" s="8">
        <v>1.6153846153846168</v>
      </c>
      <c r="J25" s="2">
        <v>13.62</v>
      </c>
      <c r="K25" s="2">
        <v>23</v>
      </c>
      <c r="L25" s="2" t="s">
        <v>320</v>
      </c>
    </row>
    <row r="26" spans="1:12" ht="54">
      <c r="A26" s="12" t="s">
        <v>103</v>
      </c>
      <c r="B26" s="13" t="s">
        <v>192</v>
      </c>
      <c r="C26" s="12" t="s">
        <v>193</v>
      </c>
      <c r="D26" s="2"/>
      <c r="E26" s="1" t="s">
        <v>252</v>
      </c>
      <c r="F26" s="1"/>
      <c r="G26" s="1"/>
      <c r="H26" s="1"/>
      <c r="I26" s="8">
        <v>2.3230769230769219</v>
      </c>
      <c r="J26" s="2">
        <v>13.52</v>
      </c>
      <c r="K26" s="2">
        <v>24</v>
      </c>
      <c r="L26" s="2" t="s">
        <v>320</v>
      </c>
    </row>
    <row r="27" spans="1:12" ht="40.5">
      <c r="A27" s="12" t="s">
        <v>103</v>
      </c>
      <c r="B27" s="13" t="s">
        <v>186</v>
      </c>
      <c r="C27" s="12" t="s">
        <v>187</v>
      </c>
      <c r="D27" s="2"/>
      <c r="E27" s="1" t="s">
        <v>250</v>
      </c>
      <c r="F27" s="1"/>
      <c r="G27" s="14" t="s">
        <v>314</v>
      </c>
      <c r="H27" s="1"/>
      <c r="I27" s="8">
        <v>2.5461538461538495</v>
      </c>
      <c r="J27" s="2">
        <v>13.45</v>
      </c>
      <c r="K27" s="2">
        <v>25</v>
      </c>
      <c r="L27" s="2" t="s">
        <v>320</v>
      </c>
    </row>
    <row r="28" spans="1:12" ht="54">
      <c r="A28" s="12" t="s">
        <v>103</v>
      </c>
      <c r="B28" s="13" t="s">
        <v>144</v>
      </c>
      <c r="C28" s="12" t="s">
        <v>145</v>
      </c>
      <c r="D28" s="2"/>
      <c r="E28" s="1" t="s">
        <v>252</v>
      </c>
      <c r="F28" s="1"/>
      <c r="G28" s="1"/>
      <c r="H28" s="1"/>
      <c r="I28" s="8">
        <v>1.9538461538461505</v>
      </c>
      <c r="J28" s="2">
        <v>13.15</v>
      </c>
      <c r="K28" s="2">
        <v>26</v>
      </c>
      <c r="L28" s="2" t="s">
        <v>320</v>
      </c>
    </row>
    <row r="29" spans="1:12" ht="27">
      <c r="A29" s="19" t="s">
        <v>103</v>
      </c>
      <c r="B29" s="20" t="s">
        <v>208</v>
      </c>
      <c r="C29" s="19" t="s">
        <v>209</v>
      </c>
      <c r="D29" s="21"/>
      <c r="E29" s="21"/>
      <c r="F29" s="22" t="s">
        <v>344</v>
      </c>
      <c r="G29" s="23"/>
      <c r="H29" s="23" t="s">
        <v>291</v>
      </c>
      <c r="I29" s="24">
        <v>2.8846153846153832</v>
      </c>
      <c r="J29" s="21">
        <f>9+0.5+2.88</f>
        <v>12.379999999999999</v>
      </c>
      <c r="K29" s="2">
        <v>27</v>
      </c>
      <c r="L29" s="2" t="s">
        <v>320</v>
      </c>
    </row>
    <row r="30" spans="1:12" ht="54">
      <c r="A30" s="12" t="s">
        <v>103</v>
      </c>
      <c r="B30" s="13" t="s">
        <v>178</v>
      </c>
      <c r="C30" s="12" t="s">
        <v>179</v>
      </c>
      <c r="D30" s="2"/>
      <c r="E30" s="1" t="s">
        <v>253</v>
      </c>
      <c r="F30" s="1"/>
      <c r="G30" s="1" t="s">
        <v>263</v>
      </c>
      <c r="H30" s="1" t="s">
        <v>295</v>
      </c>
      <c r="I30" s="8">
        <v>2.5769230769230766</v>
      </c>
      <c r="J30" s="2">
        <v>11.83</v>
      </c>
      <c r="K30" s="2">
        <v>28</v>
      </c>
      <c r="L30" s="2" t="s">
        <v>320</v>
      </c>
    </row>
    <row r="31" spans="1:12" ht="40.5">
      <c r="A31" s="12" t="s">
        <v>103</v>
      </c>
      <c r="B31" s="13" t="s">
        <v>222</v>
      </c>
      <c r="C31" s="12" t="s">
        <v>223</v>
      </c>
      <c r="D31" s="2"/>
      <c r="E31" s="2"/>
      <c r="F31" s="1" t="s">
        <v>275</v>
      </c>
      <c r="G31" s="1" t="s">
        <v>263</v>
      </c>
      <c r="H31" s="14" t="s">
        <v>281</v>
      </c>
      <c r="I31" s="8">
        <v>2.1461538461538439</v>
      </c>
      <c r="J31" s="2">
        <v>11.65</v>
      </c>
      <c r="K31" s="2">
        <v>29</v>
      </c>
      <c r="L31" s="2" t="s">
        <v>320</v>
      </c>
    </row>
    <row r="32" spans="1:12" ht="40.5">
      <c r="A32" s="12" t="s">
        <v>103</v>
      </c>
      <c r="B32" s="13" t="s">
        <v>210</v>
      </c>
      <c r="C32" s="12" t="s">
        <v>211</v>
      </c>
      <c r="D32" s="2"/>
      <c r="E32" s="1" t="s">
        <v>250</v>
      </c>
      <c r="F32" s="1"/>
      <c r="G32" s="1"/>
      <c r="H32" s="1"/>
      <c r="I32" s="8">
        <v>2.3923076923076927</v>
      </c>
      <c r="J32" s="2">
        <v>10.79</v>
      </c>
      <c r="K32" s="2">
        <v>30</v>
      </c>
      <c r="L32" s="2" t="s">
        <v>320</v>
      </c>
    </row>
    <row r="33" spans="1:12" ht="40.5">
      <c r="A33" s="12" t="s">
        <v>103</v>
      </c>
      <c r="B33" s="13" t="s">
        <v>216</v>
      </c>
      <c r="C33" s="12" t="s">
        <v>217</v>
      </c>
      <c r="D33" s="2"/>
      <c r="E33" s="1" t="s">
        <v>250</v>
      </c>
      <c r="F33" s="1"/>
      <c r="G33" s="1"/>
      <c r="H33" s="1"/>
      <c r="I33" s="8">
        <v>2.2538461538461512</v>
      </c>
      <c r="J33" s="2">
        <v>10.65</v>
      </c>
      <c r="K33" s="2">
        <v>31</v>
      </c>
      <c r="L33" s="2" t="s">
        <v>320</v>
      </c>
    </row>
    <row r="34" spans="1:12" ht="40.5">
      <c r="A34" s="12" t="s">
        <v>103</v>
      </c>
      <c r="B34" s="13" t="s">
        <v>174</v>
      </c>
      <c r="C34" s="12" t="s">
        <v>175</v>
      </c>
      <c r="D34" s="2"/>
      <c r="E34" s="1" t="s">
        <v>250</v>
      </c>
      <c r="F34" s="1"/>
      <c r="G34" s="1"/>
      <c r="H34" s="1"/>
      <c r="I34" s="8">
        <v>2.092307692307692</v>
      </c>
      <c r="J34" s="2">
        <v>10.49</v>
      </c>
      <c r="K34" s="2">
        <v>32</v>
      </c>
      <c r="L34" s="2" t="s">
        <v>320</v>
      </c>
    </row>
    <row r="35" spans="1:12" ht="40.5">
      <c r="A35" s="12" t="s">
        <v>103</v>
      </c>
      <c r="B35" s="13" t="s">
        <v>154</v>
      </c>
      <c r="C35" s="12" t="s">
        <v>155</v>
      </c>
      <c r="D35" s="2"/>
      <c r="E35" s="1" t="s">
        <v>250</v>
      </c>
      <c r="F35" s="1"/>
      <c r="G35" s="1"/>
      <c r="H35" s="1"/>
      <c r="I35" s="8">
        <v>1.6153846153846168</v>
      </c>
      <c r="J35" s="2">
        <v>10.02</v>
      </c>
      <c r="K35" s="2">
        <v>33</v>
      </c>
      <c r="L35" s="2" t="s">
        <v>320</v>
      </c>
    </row>
    <row r="36" spans="1:12" ht="40.5">
      <c r="A36" s="12" t="s">
        <v>103</v>
      </c>
      <c r="B36" s="13" t="s">
        <v>218</v>
      </c>
      <c r="C36" s="12" t="s">
        <v>219</v>
      </c>
      <c r="D36" s="2"/>
      <c r="E36" s="1" t="s">
        <v>254</v>
      </c>
      <c r="F36" s="1"/>
      <c r="G36" s="1"/>
      <c r="H36" s="1"/>
      <c r="I36" s="8">
        <v>1.8461538461538467</v>
      </c>
      <c r="J36" s="2">
        <v>9.85</v>
      </c>
      <c r="K36" s="2">
        <v>34</v>
      </c>
      <c r="L36" s="2" t="s">
        <v>320</v>
      </c>
    </row>
    <row r="37" spans="1:12" ht="27">
      <c r="A37" s="12" t="s">
        <v>103</v>
      </c>
      <c r="B37" s="13" t="s">
        <v>212</v>
      </c>
      <c r="C37" s="12" t="s">
        <v>213</v>
      </c>
      <c r="D37" s="2"/>
      <c r="E37" s="2"/>
      <c r="F37" s="14" t="s">
        <v>279</v>
      </c>
      <c r="G37" s="1"/>
      <c r="H37" s="1" t="s">
        <v>291</v>
      </c>
      <c r="I37" s="8">
        <v>2.8846153846153832</v>
      </c>
      <c r="J37" s="2">
        <v>9.3800000000000008</v>
      </c>
      <c r="K37" s="2">
        <v>35</v>
      </c>
      <c r="L37" s="2" t="s">
        <v>320</v>
      </c>
    </row>
    <row r="38" spans="1:12" ht="135">
      <c r="A38" s="12" t="s">
        <v>103</v>
      </c>
      <c r="B38" s="13" t="s">
        <v>172</v>
      </c>
      <c r="C38" s="12" t="s">
        <v>173</v>
      </c>
      <c r="D38" s="2"/>
      <c r="E38" s="2"/>
      <c r="F38" s="1"/>
      <c r="G38" s="1"/>
      <c r="H38" s="14" t="s">
        <v>305</v>
      </c>
      <c r="I38" s="8">
        <v>2.2923076923076913</v>
      </c>
      <c r="J38" s="2">
        <v>8.5399999999999991</v>
      </c>
      <c r="K38" s="2">
        <v>36</v>
      </c>
      <c r="L38" s="2" t="s">
        <v>320</v>
      </c>
    </row>
    <row r="39" spans="1:12" ht="54">
      <c r="A39" s="12" t="s">
        <v>103</v>
      </c>
      <c r="B39" s="13" t="s">
        <v>182</v>
      </c>
      <c r="C39" s="12" t="s">
        <v>183</v>
      </c>
      <c r="D39" s="2"/>
      <c r="E39" s="2"/>
      <c r="F39" s="1"/>
      <c r="G39" s="1" t="s">
        <v>262</v>
      </c>
      <c r="H39" s="18" t="s">
        <v>345</v>
      </c>
      <c r="I39" s="8">
        <v>2.1692307692307686</v>
      </c>
      <c r="J39" s="2">
        <f>5+0.5+0.5+2.17</f>
        <v>8.17</v>
      </c>
      <c r="K39" s="2">
        <v>37</v>
      </c>
      <c r="L39" s="2" t="s">
        <v>320</v>
      </c>
    </row>
    <row r="40" spans="1:12" ht="15">
      <c r="A40" s="12" t="s">
        <v>103</v>
      </c>
      <c r="B40" s="13" t="s">
        <v>146</v>
      </c>
      <c r="C40" s="12" t="s">
        <v>147</v>
      </c>
      <c r="D40" s="2"/>
      <c r="E40" s="2"/>
      <c r="F40" s="1" t="s">
        <v>277</v>
      </c>
      <c r="G40" s="1"/>
      <c r="H40" s="1"/>
      <c r="I40" s="8">
        <v>1.7461538461538453</v>
      </c>
      <c r="J40" s="2">
        <v>7.75</v>
      </c>
      <c r="K40" s="2">
        <v>38</v>
      </c>
      <c r="L40" s="2" t="s">
        <v>320</v>
      </c>
    </row>
    <row r="41" spans="1:12" ht="54">
      <c r="A41" s="12" t="s">
        <v>103</v>
      </c>
      <c r="B41" s="13" t="s">
        <v>134</v>
      </c>
      <c r="C41" s="12" t="s">
        <v>135</v>
      </c>
      <c r="D41" s="2"/>
      <c r="E41" s="2"/>
      <c r="F41" s="1"/>
      <c r="G41" s="1"/>
      <c r="H41" s="14" t="s">
        <v>298</v>
      </c>
      <c r="I41" s="8">
        <v>2.6923076923076934</v>
      </c>
      <c r="J41" s="2">
        <v>6.69</v>
      </c>
      <c r="K41" s="2">
        <v>39</v>
      </c>
      <c r="L41" s="2" t="s">
        <v>320</v>
      </c>
    </row>
    <row r="42" spans="1:12" ht="67.5">
      <c r="A42" s="12" t="s">
        <v>103</v>
      </c>
      <c r="B42" s="13" t="s">
        <v>104</v>
      </c>
      <c r="C42" s="12" t="s">
        <v>105</v>
      </c>
      <c r="D42" s="2"/>
      <c r="E42" s="2"/>
      <c r="F42" s="1"/>
      <c r="G42" s="1"/>
      <c r="H42" s="14" t="s">
        <v>304</v>
      </c>
      <c r="I42" s="8">
        <v>2.4230769230769234</v>
      </c>
      <c r="J42" s="2">
        <v>6.42</v>
      </c>
      <c r="K42" s="2">
        <v>40</v>
      </c>
      <c r="L42" s="26" t="s">
        <v>321</v>
      </c>
    </row>
    <row r="43" spans="1:12" ht="27">
      <c r="A43" s="19" t="s">
        <v>103</v>
      </c>
      <c r="B43" s="20" t="s">
        <v>148</v>
      </c>
      <c r="C43" s="19" t="s">
        <v>149</v>
      </c>
      <c r="D43" s="21"/>
      <c r="E43" s="21"/>
      <c r="F43" s="22" t="s">
        <v>333</v>
      </c>
      <c r="G43" s="23"/>
      <c r="H43" s="23"/>
      <c r="I43" s="24">
        <v>2.1307692307692285</v>
      </c>
      <c r="J43" s="21">
        <f>4+2.213</f>
        <v>6.2130000000000001</v>
      </c>
      <c r="K43" s="2">
        <v>41</v>
      </c>
      <c r="L43" s="2" t="s">
        <v>321</v>
      </c>
    </row>
    <row r="44" spans="1:12" ht="15">
      <c r="A44" s="12" t="s">
        <v>103</v>
      </c>
      <c r="B44" s="13" t="s">
        <v>188</v>
      </c>
      <c r="C44" s="12" t="s">
        <v>189</v>
      </c>
      <c r="D44" s="2"/>
      <c r="E44" s="2"/>
      <c r="F44" s="1"/>
      <c r="G44" s="1" t="s">
        <v>263</v>
      </c>
      <c r="H44" s="1"/>
      <c r="I44" s="8">
        <v>2.3076923076923066</v>
      </c>
      <c r="J44" s="2">
        <v>4.8099999999999996</v>
      </c>
      <c r="K44" s="2">
        <v>42</v>
      </c>
      <c r="L44" s="2" t="s">
        <v>321</v>
      </c>
    </row>
    <row r="45" spans="1:12" ht="54">
      <c r="A45" s="12" t="s">
        <v>103</v>
      </c>
      <c r="B45" s="13" t="s">
        <v>184</v>
      </c>
      <c r="C45" s="12" t="s">
        <v>185</v>
      </c>
      <c r="D45" s="2"/>
      <c r="E45" s="2"/>
      <c r="F45" s="1"/>
      <c r="G45" s="1"/>
      <c r="H45" s="1" t="s">
        <v>306</v>
      </c>
      <c r="I45" s="8">
        <v>2.7846153846153854</v>
      </c>
      <c r="J45" s="2">
        <v>3.53</v>
      </c>
      <c r="K45" s="2">
        <v>43</v>
      </c>
      <c r="L45" s="2" t="s">
        <v>321</v>
      </c>
    </row>
    <row r="46" spans="1:12" ht="27">
      <c r="A46" s="12" t="s">
        <v>103</v>
      </c>
      <c r="B46" s="13" t="s">
        <v>168</v>
      </c>
      <c r="C46" s="12" t="s">
        <v>169</v>
      </c>
      <c r="D46" s="2"/>
      <c r="E46" s="2"/>
      <c r="F46" s="1"/>
      <c r="G46" s="1"/>
      <c r="H46" s="1" t="s">
        <v>291</v>
      </c>
      <c r="I46" s="8">
        <v>2.4384615384615387</v>
      </c>
      <c r="J46" s="2">
        <v>2.94</v>
      </c>
      <c r="K46" s="2">
        <v>44</v>
      </c>
      <c r="L46" s="2" t="s">
        <v>321</v>
      </c>
    </row>
    <row r="47" spans="1:12" ht="27">
      <c r="A47" s="12" t="s">
        <v>103</v>
      </c>
      <c r="B47" s="13" t="s">
        <v>198</v>
      </c>
      <c r="C47" s="12" t="s">
        <v>199</v>
      </c>
      <c r="D47" s="2"/>
      <c r="E47" s="2"/>
      <c r="F47" s="1"/>
      <c r="G47" s="1"/>
      <c r="H47" s="1" t="s">
        <v>300</v>
      </c>
      <c r="I47" s="8">
        <v>2.4384615384615387</v>
      </c>
      <c r="J47" s="2">
        <v>2.94</v>
      </c>
      <c r="K47" s="2">
        <v>45</v>
      </c>
      <c r="L47" s="2" t="s">
        <v>321</v>
      </c>
    </row>
    <row r="48" spans="1:12" ht="27">
      <c r="A48" s="12" t="s">
        <v>103</v>
      </c>
      <c r="B48" s="13" t="s">
        <v>200</v>
      </c>
      <c r="C48" s="12" t="s">
        <v>201</v>
      </c>
      <c r="D48" s="2"/>
      <c r="E48" s="2"/>
      <c r="F48" s="1"/>
      <c r="G48" s="1"/>
      <c r="H48" s="1" t="s">
        <v>300</v>
      </c>
      <c r="I48" s="8">
        <v>2.361538461538462</v>
      </c>
      <c r="J48" s="2">
        <v>2.86</v>
      </c>
      <c r="K48" s="2">
        <v>46</v>
      </c>
      <c r="L48" s="2" t="s">
        <v>321</v>
      </c>
    </row>
    <row r="49" spans="1:12" ht="15">
      <c r="A49" s="12" t="s">
        <v>103</v>
      </c>
      <c r="B49" s="13" t="s">
        <v>152</v>
      </c>
      <c r="C49" s="12" t="s">
        <v>153</v>
      </c>
      <c r="D49" s="2"/>
      <c r="E49" s="2"/>
      <c r="F49" s="1"/>
      <c r="G49" s="1"/>
      <c r="H49" s="1"/>
      <c r="I49" s="8">
        <v>2.8076923076923066</v>
      </c>
      <c r="J49" s="8">
        <v>2.8076923076923066</v>
      </c>
      <c r="K49" s="2">
        <v>47</v>
      </c>
      <c r="L49" s="2" t="s">
        <v>321</v>
      </c>
    </row>
    <row r="50" spans="1:12" ht="15">
      <c r="A50" s="12" t="s">
        <v>103</v>
      </c>
      <c r="B50" s="13" t="s">
        <v>132</v>
      </c>
      <c r="C50" s="12" t="s">
        <v>133</v>
      </c>
      <c r="D50" s="2"/>
      <c r="E50" s="2"/>
      <c r="F50" s="1"/>
      <c r="G50" s="1"/>
      <c r="H50" s="1"/>
      <c r="I50" s="8">
        <v>2.6307692307692285</v>
      </c>
      <c r="J50" s="8">
        <v>2.6307692307692285</v>
      </c>
      <c r="K50" s="2">
        <v>48</v>
      </c>
      <c r="L50" s="2" t="s">
        <v>321</v>
      </c>
    </row>
    <row r="51" spans="1:12" ht="15">
      <c r="A51" s="12" t="s">
        <v>103</v>
      </c>
      <c r="B51" s="13" t="s">
        <v>136</v>
      </c>
      <c r="C51" s="12" t="s">
        <v>137</v>
      </c>
      <c r="D51" s="2"/>
      <c r="E51" s="2"/>
      <c r="F51" s="1"/>
      <c r="G51" s="1"/>
      <c r="H51" s="1"/>
      <c r="I51" s="8">
        <v>2.6153846153846168</v>
      </c>
      <c r="J51" s="8">
        <v>2.6153846153846168</v>
      </c>
      <c r="K51" s="2">
        <v>49</v>
      </c>
      <c r="L51" s="2" t="s">
        <v>321</v>
      </c>
    </row>
    <row r="52" spans="1:12" ht="15">
      <c r="A52" s="12" t="s">
        <v>103</v>
      </c>
      <c r="B52" s="13" t="s">
        <v>206</v>
      </c>
      <c r="C52" s="12" t="s">
        <v>207</v>
      </c>
      <c r="D52" s="2"/>
      <c r="E52" s="2"/>
      <c r="F52" s="1"/>
      <c r="G52" s="1"/>
      <c r="H52" s="1"/>
      <c r="I52" s="8">
        <v>2.4384615384615387</v>
      </c>
      <c r="J52" s="2">
        <v>2.44</v>
      </c>
      <c r="K52" s="2">
        <v>50</v>
      </c>
      <c r="L52" s="2" t="s">
        <v>321</v>
      </c>
    </row>
    <row r="53" spans="1:12" ht="15">
      <c r="A53" s="12" t="s">
        <v>103</v>
      </c>
      <c r="B53" s="13" t="s">
        <v>214</v>
      </c>
      <c r="C53" s="12" t="s">
        <v>215</v>
      </c>
      <c r="D53" s="2"/>
      <c r="E53" s="2"/>
      <c r="F53" s="1"/>
      <c r="G53" s="1"/>
      <c r="H53" s="1"/>
      <c r="I53" s="8">
        <v>2.2846153846153854</v>
      </c>
      <c r="J53" s="8">
        <v>2.2846153846153854</v>
      </c>
      <c r="K53" s="2">
        <v>51</v>
      </c>
      <c r="L53" s="2" t="s">
        <v>321</v>
      </c>
    </row>
    <row r="54" spans="1:12" ht="15">
      <c r="A54" s="12" t="s">
        <v>103</v>
      </c>
      <c r="B54" s="13" t="s">
        <v>224</v>
      </c>
      <c r="C54" s="12" t="s">
        <v>225</v>
      </c>
      <c r="D54" s="2"/>
      <c r="E54" s="2"/>
      <c r="F54" s="1"/>
      <c r="G54" s="1"/>
      <c r="H54" s="1"/>
      <c r="I54" s="8">
        <v>2.2769230769230759</v>
      </c>
      <c r="J54" s="2">
        <v>2.2799999999999998</v>
      </c>
      <c r="K54" s="2">
        <v>52</v>
      </c>
      <c r="L54" s="2" t="s">
        <v>321</v>
      </c>
    </row>
    <row r="55" spans="1:12" ht="27">
      <c r="A55" s="12" t="s">
        <v>103</v>
      </c>
      <c r="B55" s="13" t="s">
        <v>194</v>
      </c>
      <c r="C55" s="12" t="s">
        <v>195</v>
      </c>
      <c r="D55" s="2"/>
      <c r="E55" s="2"/>
      <c r="F55" s="1"/>
      <c r="G55" s="1"/>
      <c r="H55" s="1" t="s">
        <v>291</v>
      </c>
      <c r="I55" s="8">
        <v>1.7692307692307701</v>
      </c>
      <c r="J55" s="2">
        <v>2.27</v>
      </c>
      <c r="K55" s="2">
        <v>53</v>
      </c>
      <c r="L55" s="2" t="s">
        <v>321</v>
      </c>
    </row>
    <row r="56" spans="1:12" ht="15">
      <c r="A56" s="12" t="s">
        <v>103</v>
      </c>
      <c r="B56" s="13" t="s">
        <v>130</v>
      </c>
      <c r="C56" s="12" t="s">
        <v>131</v>
      </c>
      <c r="D56" s="2"/>
      <c r="E56" s="2"/>
      <c r="F56" s="1"/>
      <c r="G56" s="1"/>
      <c r="H56" s="1"/>
      <c r="I56" s="8">
        <v>2.2461538461538453</v>
      </c>
      <c r="J56" s="8">
        <v>2.2461538461538502</v>
      </c>
      <c r="K56" s="2">
        <v>54</v>
      </c>
      <c r="L56" s="2" t="s">
        <v>321</v>
      </c>
    </row>
    <row r="57" spans="1:12" ht="15">
      <c r="A57" s="12" t="s">
        <v>103</v>
      </c>
      <c r="B57" s="13" t="s">
        <v>196</v>
      </c>
      <c r="C57" s="12" t="s">
        <v>197</v>
      </c>
      <c r="D57" s="2"/>
      <c r="E57" s="2"/>
      <c r="F57" s="1"/>
      <c r="G57" s="1"/>
      <c r="H57" s="1"/>
      <c r="I57" s="8">
        <v>2.1923076923076934</v>
      </c>
      <c r="J57" s="2">
        <v>2.19</v>
      </c>
      <c r="K57" s="2">
        <v>55</v>
      </c>
      <c r="L57" s="2" t="s">
        <v>321</v>
      </c>
    </row>
    <row r="58" spans="1:12" ht="15">
      <c r="A58" s="12" t="s">
        <v>103</v>
      </c>
      <c r="B58" s="13" t="s">
        <v>228</v>
      </c>
      <c r="C58" s="12" t="s">
        <v>229</v>
      </c>
      <c r="D58" s="2"/>
      <c r="E58" s="2"/>
      <c r="F58" s="1"/>
      <c r="G58" s="1"/>
      <c r="H58" s="1"/>
      <c r="I58" s="8">
        <v>2.184615384615384</v>
      </c>
      <c r="J58" s="2">
        <v>2.1800000000000002</v>
      </c>
      <c r="K58" s="2">
        <v>56</v>
      </c>
      <c r="L58" s="2" t="s">
        <v>321</v>
      </c>
    </row>
    <row r="59" spans="1:12" ht="15">
      <c r="A59" s="12" t="s">
        <v>103</v>
      </c>
      <c r="B59" s="13" t="s">
        <v>108</v>
      </c>
      <c r="C59" s="12" t="s">
        <v>109</v>
      </c>
      <c r="D59" s="2"/>
      <c r="E59" s="2"/>
      <c r="F59" s="1"/>
      <c r="G59" s="1"/>
      <c r="H59" s="1"/>
      <c r="I59" s="8">
        <v>2.0769230769230766</v>
      </c>
      <c r="J59" s="8">
        <v>2.0769230769230766</v>
      </c>
      <c r="K59" s="2">
        <v>57</v>
      </c>
      <c r="L59" s="2" t="s">
        <v>321</v>
      </c>
    </row>
    <row r="60" spans="1:12" ht="15">
      <c r="A60" s="12" t="s">
        <v>103</v>
      </c>
      <c r="B60" s="13" t="s">
        <v>234</v>
      </c>
      <c r="C60" s="12" t="s">
        <v>235</v>
      </c>
      <c r="D60" s="2"/>
      <c r="E60" s="2"/>
      <c r="F60" s="1"/>
      <c r="G60" s="1"/>
      <c r="H60" s="1"/>
      <c r="I60" s="8">
        <v>2.0692307692307672</v>
      </c>
      <c r="J60" s="2">
        <v>2.0699999999999998</v>
      </c>
      <c r="K60" s="2">
        <v>58</v>
      </c>
      <c r="L60" s="2" t="s">
        <v>321</v>
      </c>
    </row>
    <row r="61" spans="1:12" ht="15">
      <c r="A61" s="12" t="s">
        <v>103</v>
      </c>
      <c r="B61" s="13" t="s">
        <v>110</v>
      </c>
      <c r="C61" s="12" t="s">
        <v>111</v>
      </c>
      <c r="D61" s="2"/>
      <c r="E61" s="2"/>
      <c r="F61" s="1"/>
      <c r="G61" s="1"/>
      <c r="H61" s="1"/>
      <c r="I61" s="8">
        <v>2.0692307692307672</v>
      </c>
      <c r="J61" s="8">
        <v>2.0692307692307672</v>
      </c>
      <c r="K61" s="2">
        <v>59</v>
      </c>
      <c r="L61" s="2" t="s">
        <v>321</v>
      </c>
    </row>
    <row r="62" spans="1:12" ht="15">
      <c r="A62" s="12" t="s">
        <v>103</v>
      </c>
      <c r="B62" s="13" t="s">
        <v>150</v>
      </c>
      <c r="C62" s="12" t="s">
        <v>151</v>
      </c>
      <c r="D62" s="2"/>
      <c r="E62" s="2"/>
      <c r="F62" s="1"/>
      <c r="G62" s="1"/>
      <c r="H62" s="1"/>
      <c r="I62" s="8">
        <v>2</v>
      </c>
      <c r="J62" s="8">
        <v>2</v>
      </c>
      <c r="K62" s="2">
        <v>60</v>
      </c>
      <c r="L62" s="2" t="s">
        <v>321</v>
      </c>
    </row>
    <row r="63" spans="1:12" ht="15">
      <c r="A63" s="12" t="s">
        <v>103</v>
      </c>
      <c r="B63" s="13" t="s">
        <v>138</v>
      </c>
      <c r="C63" s="12" t="s">
        <v>139</v>
      </c>
      <c r="D63" s="2"/>
      <c r="E63" s="2"/>
      <c r="F63" s="1"/>
      <c r="G63" s="1"/>
      <c r="H63" s="1"/>
      <c r="I63" s="8">
        <v>1.9538461538461505</v>
      </c>
      <c r="J63" s="8">
        <v>1.9538461538461505</v>
      </c>
      <c r="K63" s="2">
        <v>61</v>
      </c>
      <c r="L63" s="2" t="s">
        <v>321</v>
      </c>
    </row>
    <row r="64" spans="1:12" ht="15">
      <c r="A64" s="12" t="s">
        <v>103</v>
      </c>
      <c r="B64" s="13" t="s">
        <v>176</v>
      </c>
      <c r="C64" s="12" t="s">
        <v>177</v>
      </c>
      <c r="D64" s="2"/>
      <c r="E64" s="2"/>
      <c r="F64" s="1"/>
      <c r="G64" s="1"/>
      <c r="H64" s="1"/>
      <c r="I64" s="8">
        <v>1.8461538461538467</v>
      </c>
      <c r="J64" s="8">
        <v>1.84615384615385</v>
      </c>
      <c r="K64" s="2">
        <v>62</v>
      </c>
      <c r="L64" s="2" t="s">
        <v>321</v>
      </c>
    </row>
    <row r="65" spans="1:12" ht="15">
      <c r="A65" s="12" t="s">
        <v>103</v>
      </c>
      <c r="B65" s="13" t="s">
        <v>180</v>
      </c>
      <c r="C65" s="12" t="s">
        <v>181</v>
      </c>
      <c r="D65" s="2"/>
      <c r="E65" s="2"/>
      <c r="F65" s="1"/>
      <c r="G65" s="1"/>
      <c r="H65" s="1"/>
      <c r="I65" s="8">
        <v>1.8461538461538467</v>
      </c>
      <c r="J65" s="8">
        <v>1.8461538461538467</v>
      </c>
      <c r="K65" s="2">
        <v>63</v>
      </c>
      <c r="L65" s="2" t="s">
        <v>321</v>
      </c>
    </row>
    <row r="66" spans="1:12" ht="15">
      <c r="A66" s="12" t="s">
        <v>103</v>
      </c>
      <c r="B66" s="13" t="s">
        <v>202</v>
      </c>
      <c r="C66" s="12" t="s">
        <v>203</v>
      </c>
      <c r="D66" s="2"/>
      <c r="E66" s="2"/>
      <c r="F66" s="1"/>
      <c r="G66" s="1"/>
      <c r="H66" s="1"/>
      <c r="I66" s="8">
        <v>1.7692307692307701</v>
      </c>
      <c r="J66" s="2">
        <v>1.77</v>
      </c>
      <c r="K66" s="2">
        <v>64</v>
      </c>
      <c r="L66" s="2" t="s">
        <v>321</v>
      </c>
    </row>
    <row r="67" spans="1:12" ht="15">
      <c r="A67" s="12" t="s">
        <v>103</v>
      </c>
      <c r="B67" s="13" t="s">
        <v>120</v>
      </c>
      <c r="C67" s="12" t="s">
        <v>121</v>
      </c>
      <c r="D67" s="2"/>
      <c r="E67" s="2"/>
      <c r="F67" s="1"/>
      <c r="G67" s="1"/>
      <c r="H67" s="1"/>
      <c r="I67" s="8">
        <v>1.6923076923076934</v>
      </c>
      <c r="J67" s="8">
        <v>1.6923076923076934</v>
      </c>
      <c r="K67" s="2">
        <v>65</v>
      </c>
      <c r="L67" s="16"/>
    </row>
    <row r="68" spans="1:12" ht="15">
      <c r="A68" s="12" t="s">
        <v>103</v>
      </c>
      <c r="B68" s="13" t="s">
        <v>122</v>
      </c>
      <c r="C68" s="12" t="s">
        <v>123</v>
      </c>
      <c r="D68" s="2"/>
      <c r="E68" s="2"/>
      <c r="F68" s="1"/>
      <c r="G68" s="1"/>
      <c r="H68" s="1"/>
      <c r="I68" s="8">
        <v>1.6923076923076934</v>
      </c>
      <c r="J68" s="8">
        <v>1.6923076923076934</v>
      </c>
      <c r="K68" s="2">
        <v>66</v>
      </c>
      <c r="L68" s="2"/>
    </row>
    <row r="69" spans="1:12" ht="15">
      <c r="A69" s="12" t="s">
        <v>103</v>
      </c>
      <c r="B69" s="13" t="s">
        <v>126</v>
      </c>
      <c r="C69" s="12" t="s">
        <v>127</v>
      </c>
      <c r="D69" s="2"/>
      <c r="E69" s="2"/>
      <c r="F69" s="1"/>
      <c r="G69" s="1"/>
      <c r="H69" s="1"/>
      <c r="I69" s="8">
        <v>1.5</v>
      </c>
      <c r="J69" s="8">
        <v>1.5</v>
      </c>
      <c r="K69" s="2">
        <v>67</v>
      </c>
      <c r="L69" s="2"/>
    </row>
  </sheetData>
  <sortState ref="A3:J69">
    <sortCondition descending="1" ref="J3:J69"/>
  </sortState>
  <mergeCells count="1">
    <mergeCell ref="A1:L1"/>
  </mergeCells>
  <phoneticPr fontId="9" type="noConversion"/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电子</vt:lpstr>
      <vt:lpstr>计算机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2020-10-26T08:04:34Z</cp:lastPrinted>
  <dcterms:created xsi:type="dcterms:W3CDTF">2020-09-28T08:34:57Z</dcterms:created>
  <dcterms:modified xsi:type="dcterms:W3CDTF">2020-10-26T13:17:42Z</dcterms:modified>
</cp:coreProperties>
</file>